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02.3.1." sheetId="1" r:id="rId1"/>
  </sheets>
  <calcPr calcId="124519"/>
</workbook>
</file>

<file path=xl/calcChain.xml><?xml version="1.0" encoding="utf-8"?>
<calcChain xmlns="http://schemas.openxmlformats.org/spreadsheetml/2006/main">
  <c r="B7" i="1"/>
  <c r="C7"/>
  <c r="D7"/>
  <c r="E7"/>
  <c r="F7"/>
  <c r="G7"/>
  <c r="H7"/>
  <c r="I7"/>
  <c r="J7"/>
  <c r="K7"/>
  <c r="L7"/>
  <c r="M7"/>
  <c r="B8"/>
  <c r="C8"/>
  <c r="D8"/>
  <c r="E8"/>
  <c r="F8"/>
  <c r="G8"/>
  <c r="H8"/>
  <c r="I8"/>
  <c r="B9"/>
  <c r="C9"/>
  <c r="D9"/>
  <c r="E9"/>
  <c r="F9"/>
  <c r="G9"/>
  <c r="H9"/>
  <c r="I9"/>
  <c r="G11"/>
  <c r="H11"/>
  <c r="I11"/>
  <c r="K11"/>
  <c r="L11"/>
  <c r="M11"/>
  <c r="G12"/>
  <c r="H12"/>
  <c r="I12"/>
  <c r="K12"/>
  <c r="K8" s="1"/>
  <c r="L12"/>
  <c r="L8" s="1"/>
  <c r="M12"/>
  <c r="M8" s="1"/>
  <c r="G13"/>
  <c r="H13"/>
  <c r="I13"/>
  <c r="K13"/>
  <c r="K9" s="1"/>
  <c r="L13"/>
  <c r="L9" s="1"/>
  <c r="M13"/>
  <c r="M9" s="1"/>
  <c r="B15"/>
  <c r="C15"/>
  <c r="D15"/>
  <c r="E15"/>
  <c r="F15"/>
  <c r="G15"/>
  <c r="H15"/>
  <c r="I15"/>
  <c r="K15"/>
  <c r="L15"/>
  <c r="M15"/>
  <c r="B16"/>
  <c r="C16"/>
  <c r="D16"/>
  <c r="E16"/>
  <c r="F16"/>
  <c r="G16"/>
  <c r="H16"/>
  <c r="I16"/>
  <c r="K16"/>
  <c r="L16"/>
  <c r="M16"/>
  <c r="B17"/>
  <c r="C17"/>
  <c r="D17"/>
  <c r="E17"/>
  <c r="F17"/>
  <c r="G17"/>
  <c r="H17"/>
  <c r="I17"/>
  <c r="K17"/>
  <c r="L17"/>
  <c r="M17"/>
  <c r="B20"/>
  <c r="B11" s="1"/>
  <c r="C20"/>
  <c r="C11" s="1"/>
  <c r="D20"/>
  <c r="D11" s="1"/>
  <c r="E20"/>
  <c r="E11" s="1"/>
  <c r="F20"/>
  <c r="F11" s="1"/>
  <c r="B23"/>
  <c r="C23"/>
  <c r="D23"/>
  <c r="E23"/>
  <c r="F23"/>
  <c r="B26"/>
  <c r="C26"/>
  <c r="D26"/>
  <c r="E26"/>
  <c r="F26"/>
  <c r="B30"/>
  <c r="B12" s="1"/>
  <c r="B59" s="1"/>
  <c r="C30"/>
  <c r="C12" s="1"/>
  <c r="C59" s="1"/>
  <c r="D30"/>
  <c r="D12" s="1"/>
  <c r="D59" s="1"/>
  <c r="E30"/>
  <c r="E12" s="1"/>
  <c r="E59" s="1"/>
  <c r="F30"/>
  <c r="F12" s="1"/>
  <c r="F59" s="1"/>
  <c r="B33"/>
  <c r="C33"/>
  <c r="D33"/>
  <c r="E33"/>
  <c r="F33"/>
  <c r="B36"/>
  <c r="C36"/>
  <c r="D36"/>
  <c r="E36"/>
  <c r="F36"/>
  <c r="B40"/>
  <c r="B13" s="1"/>
  <c r="B60" s="1"/>
  <c r="C40"/>
  <c r="C13" s="1"/>
  <c r="C60" s="1"/>
  <c r="D40"/>
  <c r="D13" s="1"/>
  <c r="D60" s="1"/>
  <c r="E40"/>
  <c r="E13" s="1"/>
  <c r="E60" s="1"/>
  <c r="F40"/>
  <c r="F13" s="1"/>
  <c r="F60" s="1"/>
  <c r="B43"/>
  <c r="C43"/>
  <c r="D43"/>
  <c r="E43"/>
  <c r="F43"/>
  <c r="B46"/>
  <c r="C46"/>
  <c r="D46"/>
  <c r="E46"/>
  <c r="F46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N55"/>
  <c r="O55"/>
  <c r="P55"/>
  <c r="Q55"/>
  <c r="B56"/>
  <c r="C56"/>
  <c r="D56"/>
  <c r="E56"/>
  <c r="F56"/>
  <c r="G56"/>
  <c r="H56"/>
  <c r="I56"/>
  <c r="J56"/>
  <c r="N56"/>
  <c r="O56"/>
  <c r="P56"/>
  <c r="Q56"/>
  <c r="G59"/>
  <c r="G58" s="1"/>
  <c r="H59"/>
  <c r="H58" s="1"/>
  <c r="I59"/>
  <c r="I58" s="1"/>
  <c r="J59"/>
  <c r="J58" s="1"/>
  <c r="K59"/>
  <c r="K58" s="1"/>
  <c r="L59"/>
  <c r="L58" s="1"/>
  <c r="M59"/>
  <c r="M58" s="1"/>
  <c r="N59"/>
  <c r="N58" s="1"/>
  <c r="O59"/>
  <c r="O58" s="1"/>
  <c r="P59"/>
  <c r="P58" s="1"/>
  <c r="Q59"/>
  <c r="Q58" s="1"/>
  <c r="G60"/>
  <c r="H60"/>
  <c r="I60"/>
  <c r="J60"/>
  <c r="K60"/>
  <c r="L60"/>
  <c r="M60"/>
  <c r="N60"/>
  <c r="O60"/>
  <c r="P60"/>
  <c r="Q60"/>
  <c r="B63"/>
  <c r="B62" s="1"/>
  <c r="C63"/>
  <c r="C62" s="1"/>
  <c r="D63"/>
  <c r="D62" s="1"/>
  <c r="E63"/>
  <c r="E62" s="1"/>
  <c r="F63"/>
  <c r="F62" s="1"/>
  <c r="G63"/>
  <c r="G62" s="1"/>
  <c r="H63"/>
  <c r="H62" s="1"/>
  <c r="I63"/>
  <c r="I62" s="1"/>
  <c r="J63"/>
  <c r="J62" s="1"/>
  <c r="K63"/>
  <c r="K62" s="1"/>
  <c r="L63"/>
  <c r="L62" s="1"/>
  <c r="M63"/>
  <c r="M62" s="1"/>
  <c r="N63"/>
  <c r="N62" s="1"/>
  <c r="O63"/>
  <c r="O62" s="1"/>
  <c r="P63"/>
  <c r="P62" s="1"/>
  <c r="Q63"/>
  <c r="Q62" s="1"/>
  <c r="B64"/>
  <c r="C64"/>
  <c r="D64"/>
  <c r="E64"/>
  <c r="F64"/>
  <c r="G64"/>
  <c r="H64"/>
  <c r="I64"/>
  <c r="J64"/>
  <c r="K64"/>
  <c r="L64"/>
  <c r="M64"/>
  <c r="N64"/>
  <c r="O64"/>
  <c r="P64"/>
  <c r="Q64"/>
  <c r="B67"/>
  <c r="B66" s="1"/>
  <c r="C67"/>
  <c r="C66" s="1"/>
  <c r="D67"/>
  <c r="D66" s="1"/>
  <c r="E67"/>
  <c r="E66" s="1"/>
  <c r="F67"/>
  <c r="F66" s="1"/>
  <c r="G67"/>
  <c r="G66" s="1"/>
  <c r="H67"/>
  <c r="H66" s="1"/>
  <c r="I67"/>
  <c r="I66" s="1"/>
  <c r="J67"/>
  <c r="J66" s="1"/>
  <c r="K67"/>
  <c r="K66" s="1"/>
  <c r="L67"/>
  <c r="L66" s="1"/>
  <c r="M67"/>
  <c r="M66" s="1"/>
  <c r="N67"/>
  <c r="N66" s="1"/>
  <c r="O67"/>
  <c r="O66" s="1"/>
  <c r="P67"/>
  <c r="P66" s="1"/>
  <c r="Q67"/>
  <c r="Q66" s="1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2"/>
  <c r="B71" s="1"/>
  <c r="C72"/>
  <c r="C71" s="1"/>
  <c r="D72"/>
  <c r="D71" s="1"/>
  <c r="E72"/>
  <c r="E71" s="1"/>
  <c r="F72"/>
  <c r="F71" s="1"/>
  <c r="G72"/>
  <c r="G71" s="1"/>
  <c r="H72"/>
  <c r="H71" s="1"/>
  <c r="I72"/>
  <c r="I71" s="1"/>
  <c r="J72"/>
  <c r="J71" s="1"/>
  <c r="N72"/>
  <c r="N71" s="1"/>
  <c r="O72"/>
  <c r="O71" s="1"/>
  <c r="P72"/>
  <c r="P71" s="1"/>
  <c r="Q72"/>
  <c r="Q71" s="1"/>
  <c r="B73"/>
  <c r="C73"/>
  <c r="D73"/>
  <c r="E73"/>
  <c r="F73"/>
  <c r="G73"/>
  <c r="H73"/>
  <c r="I73"/>
  <c r="J73"/>
  <c r="N73"/>
  <c r="O73"/>
  <c r="P73"/>
  <c r="Q73"/>
  <c r="B74"/>
  <c r="C74"/>
  <c r="D74"/>
  <c r="E74"/>
  <c r="F74"/>
  <c r="G74"/>
  <c r="H74"/>
  <c r="I74"/>
  <c r="J74"/>
  <c r="N74"/>
  <c r="O74"/>
  <c r="P74"/>
  <c r="Q74"/>
  <c r="B77"/>
  <c r="B76" s="1"/>
  <c r="C77"/>
  <c r="C76" s="1"/>
  <c r="D77"/>
  <c r="D76" s="1"/>
  <c r="E77"/>
  <c r="E76" s="1"/>
  <c r="F77"/>
  <c r="F76" s="1"/>
  <c r="G77"/>
  <c r="G76" s="1"/>
  <c r="H77"/>
  <c r="H76" s="1"/>
  <c r="I77"/>
  <c r="I76" s="1"/>
  <c r="J77"/>
  <c r="J76" s="1"/>
  <c r="N77"/>
  <c r="N76" s="1"/>
  <c r="O77"/>
  <c r="O76" s="1"/>
  <c r="P77"/>
  <c r="P76" s="1"/>
  <c r="Q77"/>
  <c r="Q76" s="1"/>
  <c r="B78"/>
  <c r="C78"/>
  <c r="D78"/>
  <c r="E78"/>
  <c r="F78"/>
  <c r="G78"/>
  <c r="H78"/>
  <c r="I78"/>
  <c r="J78"/>
  <c r="N78"/>
  <c r="O78"/>
  <c r="P78"/>
  <c r="Q78"/>
  <c r="B79"/>
  <c r="C79"/>
  <c r="D79"/>
  <c r="E79"/>
  <c r="F79"/>
  <c r="G79"/>
  <c r="H79"/>
  <c r="I79"/>
  <c r="J79"/>
  <c r="N79"/>
  <c r="O79"/>
  <c r="P79"/>
  <c r="Q79"/>
  <c r="M56" l="1"/>
  <c r="M77"/>
  <c r="M78"/>
  <c r="M79"/>
  <c r="L56"/>
  <c r="L77"/>
  <c r="L78"/>
  <c r="L79"/>
  <c r="K56"/>
  <c r="K77"/>
  <c r="K78"/>
  <c r="K79"/>
  <c r="M55"/>
  <c r="M72"/>
  <c r="M73"/>
  <c r="M74"/>
  <c r="L55"/>
  <c r="L72"/>
  <c r="L73"/>
  <c r="L74"/>
  <c r="K55"/>
  <c r="K72"/>
  <c r="K73"/>
  <c r="K74"/>
  <c r="F58"/>
  <c r="E58"/>
  <c r="D58"/>
  <c r="C58"/>
  <c r="B58"/>
  <c r="K71" l="1"/>
  <c r="L71"/>
  <c r="M71"/>
  <c r="K76"/>
  <c r="L76"/>
  <c r="M76"/>
</calcChain>
</file>

<file path=xl/sharedStrings.xml><?xml version="1.0" encoding="utf-8"?>
<sst xmlns="http://schemas.openxmlformats.org/spreadsheetml/2006/main" count="76" uniqueCount="21">
  <si>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Статистика на образованието</t>
    </r>
  </si>
  <si>
    <t xml:space="preserve">   Трета и четвърта степен професионална квалификация</t>
  </si>
  <si>
    <t xml:space="preserve">   Втора степен професионална квалификация </t>
  </si>
  <si>
    <t xml:space="preserve">   Първа степен професионална квалификация </t>
  </si>
  <si>
    <t>Общо</t>
  </si>
  <si>
    <t>Жени</t>
  </si>
  <si>
    <t>Мъже</t>
  </si>
  <si>
    <t xml:space="preserve">     Жени</t>
  </si>
  <si>
    <t xml:space="preserve">     Мъже</t>
  </si>
  <si>
    <t xml:space="preserve"> Придобили СПК -общо</t>
  </si>
  <si>
    <t>Частни институции</t>
  </si>
  <si>
    <t>Обществени институции</t>
  </si>
  <si>
    <t>а</t>
  </si>
  <si>
    <t>Отн. дял (%)</t>
  </si>
  <si>
    <t xml:space="preserve">   частни институции</t>
  </si>
  <si>
    <t xml:space="preserve">   обществени институции</t>
  </si>
  <si>
    <t>Трета и четвърта степен професионална квалификация</t>
  </si>
  <si>
    <t xml:space="preserve">Втора степен професионална квалификация </t>
  </si>
  <si>
    <t xml:space="preserve">Първа степен професионална квалификация </t>
  </si>
  <si>
    <t>(Брой)</t>
  </si>
  <si>
    <t xml:space="preserve">02.3.1.Лица на възраст 16 и повече години, придобили СПК в ЦПО, професионални гимназии и професионални колежи по пол и по форма на собственост на образователната институция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</si>
</sst>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3">
    <xf numFmtId="0" fontId="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2" fillId="0" borderId="0"/>
    <xf numFmtId="0" fontId="1" fillId="0" borderId="0"/>
    <xf numFmtId="0" fontId="13" fillId="0" borderId="0" applyNumberFormat="0" applyFill="0" applyBorder="0" applyProtection="0"/>
    <xf numFmtId="0" fontId="11" fillId="0" borderId="0"/>
    <xf numFmtId="0" fontId="12" fillId="0" borderId="0"/>
    <xf numFmtId="0" fontId="2" fillId="0" borderId="0"/>
    <xf numFmtId="0" fontId="11" fillId="0" borderId="0"/>
    <xf numFmtId="9" fontId="1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 applyAlignment="1">
      <alignment wrapText="1"/>
    </xf>
    <xf numFmtId="164" fontId="3" fillId="0" borderId="8" xfId="1" applyNumberFormat="1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164" fontId="3" fillId="2" borderId="13" xfId="1" applyNumberFormat="1" applyFont="1" applyFill="1" applyBorder="1" applyAlignment="1">
      <alignment horizontal="right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  <xf numFmtId="164" fontId="3" fillId="2" borderId="15" xfId="1" applyNumberFormat="1" applyFont="1" applyFill="1" applyBorder="1" applyAlignment="1">
      <alignment horizontal="right" vertical="center" wrapText="1"/>
    </xf>
    <xf numFmtId="164" fontId="3" fillId="2" borderId="16" xfId="1" applyNumberFormat="1" applyFont="1" applyFill="1" applyBorder="1" applyAlignment="1">
      <alignment horizontal="right" vertical="center" wrapText="1"/>
    </xf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10" xfId="1" applyNumberFormat="1" applyFont="1" applyFill="1" applyBorder="1" applyAlignment="1">
      <alignment horizontal="right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164" fontId="4" fillId="2" borderId="12" xfId="1" applyNumberFormat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centerContinuous" wrapText="1"/>
    </xf>
    <xf numFmtId="0" fontId="3" fillId="3" borderId="18" xfId="1" applyFont="1" applyFill="1" applyBorder="1" applyAlignment="1">
      <alignment horizontal="centerContinuous" wrapText="1"/>
    </xf>
    <xf numFmtId="0" fontId="5" fillId="3" borderId="19" xfId="1" applyFont="1" applyFill="1" applyBorder="1" applyAlignment="1">
      <alignment horizontal="centerContinuous" wrapText="1"/>
    </xf>
    <xf numFmtId="0" fontId="5" fillId="3" borderId="20" xfId="1" applyFont="1" applyFill="1" applyBorder="1" applyAlignment="1">
      <alignment horizontal="centerContinuous" wrapText="1"/>
    </xf>
    <xf numFmtId="164" fontId="4" fillId="3" borderId="20" xfId="1" applyNumberFormat="1" applyFont="1" applyFill="1" applyBorder="1" applyAlignment="1">
      <alignment horizontal="centerContinuous" vertical="center" wrapText="1"/>
    </xf>
    <xf numFmtId="164" fontId="4" fillId="3" borderId="21" xfId="1" applyNumberFormat="1" applyFont="1" applyFill="1" applyBorder="1" applyAlignment="1">
      <alignment horizontal="center" vertical="center" wrapText="1"/>
    </xf>
    <xf numFmtId="164" fontId="3" fillId="0" borderId="17" xfId="1" applyNumberFormat="1" applyFont="1" applyBorder="1"/>
    <xf numFmtId="164" fontId="3" fillId="0" borderId="22" xfId="1" applyNumberFormat="1" applyFont="1" applyBorder="1"/>
    <xf numFmtId="164" fontId="3" fillId="0" borderId="23" xfId="1" applyNumberFormat="1" applyFont="1" applyBorder="1"/>
    <xf numFmtId="164" fontId="3" fillId="0" borderId="12" xfId="1" applyNumberFormat="1" applyFont="1" applyBorder="1" applyAlignment="1">
      <alignment wrapText="1"/>
    </xf>
    <xf numFmtId="0" fontId="3" fillId="3" borderId="24" xfId="1" applyFont="1" applyFill="1" applyBorder="1" applyAlignment="1">
      <alignment horizontal="centerContinuous" wrapText="1"/>
    </xf>
    <xf numFmtId="0" fontId="5" fillId="3" borderId="25" xfId="1" applyFont="1" applyFill="1" applyBorder="1" applyAlignment="1">
      <alignment horizontal="centerContinuous" wrapText="1"/>
    </xf>
    <xf numFmtId="0" fontId="5" fillId="3" borderId="26" xfId="1" applyFont="1" applyFill="1" applyBorder="1" applyAlignment="1">
      <alignment horizontal="centerContinuous" wrapText="1"/>
    </xf>
    <xf numFmtId="164" fontId="4" fillId="3" borderId="26" xfId="1" applyNumberFormat="1" applyFont="1" applyFill="1" applyBorder="1" applyAlignment="1">
      <alignment horizontal="centerContinuous" vertical="center" wrapText="1"/>
    </xf>
    <xf numFmtId="164" fontId="4" fillId="3" borderId="27" xfId="1" applyNumberFormat="1" applyFont="1" applyFill="1" applyBorder="1" applyAlignment="1">
      <alignment horizontal="center" vertical="center" wrapText="1"/>
    </xf>
    <xf numFmtId="164" fontId="3" fillId="0" borderId="28" xfId="1" applyNumberFormat="1" applyFont="1" applyBorder="1"/>
    <xf numFmtId="0" fontId="4" fillId="0" borderId="7" xfId="1" applyFont="1" applyBorder="1"/>
    <xf numFmtId="0" fontId="4" fillId="0" borderId="12" xfId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164" fontId="3" fillId="0" borderId="15" xfId="1" applyNumberFormat="1" applyFont="1" applyBorder="1"/>
    <xf numFmtId="164" fontId="3" fillId="0" borderId="16" xfId="1" applyNumberFormat="1" applyFont="1" applyBorder="1"/>
    <xf numFmtId="164" fontId="3" fillId="3" borderId="20" xfId="1" applyNumberFormat="1" applyFont="1" applyFill="1" applyBorder="1" applyAlignment="1">
      <alignment horizontal="centerContinuous" vertical="center" wrapText="1"/>
    </xf>
    <xf numFmtId="164" fontId="3" fillId="0" borderId="0" xfId="1" applyNumberFormat="1" applyFont="1" applyBorder="1"/>
    <xf numFmtId="164" fontId="3" fillId="3" borderId="29" xfId="1" applyNumberFormat="1" applyFont="1" applyFill="1" applyBorder="1" applyAlignment="1">
      <alignment horizontal="centerContinuous" vertical="center" wrapText="1"/>
    </xf>
    <xf numFmtId="164" fontId="4" fillId="0" borderId="17" xfId="1" applyNumberFormat="1" applyFont="1" applyBorder="1"/>
    <xf numFmtId="164" fontId="4" fillId="0" borderId="22" xfId="1" applyNumberFormat="1" applyFont="1" applyBorder="1"/>
    <xf numFmtId="164" fontId="4" fillId="0" borderId="23" xfId="1" applyNumberFormat="1" applyFont="1" applyBorder="1"/>
    <xf numFmtId="164" fontId="4" fillId="0" borderId="28" xfId="1" applyNumberFormat="1" applyFont="1" applyBorder="1"/>
    <xf numFmtId="164" fontId="4" fillId="0" borderId="0" xfId="1" applyNumberFormat="1" applyFont="1" applyBorder="1"/>
    <xf numFmtId="164" fontId="4" fillId="0" borderId="10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11" xfId="1" applyNumberFormat="1" applyFont="1" applyBorder="1"/>
    <xf numFmtId="164" fontId="4" fillId="0" borderId="13" xfId="1" applyNumberFormat="1" applyFont="1" applyBorder="1"/>
    <xf numFmtId="164" fontId="4" fillId="0" borderId="14" xfId="1" applyNumberFormat="1" applyFont="1" applyBorder="1"/>
    <xf numFmtId="164" fontId="4" fillId="0" borderId="15" xfId="1" applyNumberFormat="1" applyFont="1" applyBorder="1"/>
    <xf numFmtId="164" fontId="4" fillId="0" borderId="16" xfId="1" applyNumberFormat="1" applyFont="1" applyBorder="1"/>
    <xf numFmtId="0" fontId="4" fillId="3" borderId="26" xfId="1" applyFont="1" applyFill="1" applyBorder="1" applyAlignment="1">
      <alignment horizontal="centerContinuous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/>
    </xf>
    <xf numFmtId="0" fontId="6" fillId="4" borderId="30" xfId="1" applyFont="1" applyFill="1" applyBorder="1" applyAlignment="1">
      <alignment horizontal="center" vertical="center"/>
    </xf>
    <xf numFmtId="0" fontId="6" fillId="4" borderId="31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3" borderId="35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3" fillId="0" borderId="37" xfId="1" applyFont="1" applyBorder="1"/>
    <xf numFmtId="0" fontId="3" fillId="0" borderId="0" xfId="1" applyFont="1" applyFill="1"/>
    <xf numFmtId="3" fontId="7" fillId="5" borderId="38" xfId="1" applyNumberFormat="1" applyFont="1" applyFill="1" applyBorder="1"/>
    <xf numFmtId="3" fontId="7" fillId="0" borderId="6" xfId="1" applyNumberFormat="1" applyFont="1" applyFill="1" applyBorder="1"/>
    <xf numFmtId="3" fontId="7" fillId="0" borderId="6" xfId="1" applyNumberFormat="1" applyFont="1" applyBorder="1"/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7" xfId="1" applyFont="1" applyBorder="1" applyAlignment="1">
      <alignment wrapText="1"/>
    </xf>
    <xf numFmtId="3" fontId="7" fillId="5" borderId="39" xfId="1" applyNumberFormat="1" applyFont="1" applyFill="1" applyBorder="1" applyAlignment="1">
      <alignment vertical="center"/>
    </xf>
    <xf numFmtId="3" fontId="7" fillId="0" borderId="11" xfId="1" applyNumberFormat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12" xfId="1" applyFont="1" applyBorder="1" applyAlignment="1">
      <alignment wrapText="1"/>
    </xf>
    <xf numFmtId="3" fontId="7" fillId="0" borderId="11" xfId="1" applyNumberFormat="1" applyFont="1" applyBorder="1" applyAlignment="1">
      <alignment vertical="center"/>
    </xf>
    <xf numFmtId="0" fontId="4" fillId="0" borderId="12" xfId="1" applyFont="1" applyBorder="1" applyAlignment="1">
      <alignment wrapText="1"/>
    </xf>
    <xf numFmtId="3" fontId="3" fillId="5" borderId="39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7" fillId="0" borderId="11" xfId="1" applyNumberFormat="1" applyFont="1" applyBorder="1"/>
    <xf numFmtId="0" fontId="7" fillId="0" borderId="10" xfId="1" applyFont="1" applyBorder="1" applyAlignment="1">
      <alignment vertical="center" wrapText="1"/>
    </xf>
    <xf numFmtId="3" fontId="3" fillId="0" borderId="11" xfId="1" applyNumberFormat="1" applyFont="1" applyBorder="1"/>
    <xf numFmtId="3" fontId="7" fillId="0" borderId="10" xfId="1" applyNumberFormat="1" applyFont="1" applyBorder="1"/>
    <xf numFmtId="3" fontId="7" fillId="5" borderId="39" xfId="1" applyNumberFormat="1" applyFont="1" applyFill="1" applyBorder="1"/>
    <xf numFmtId="3" fontId="7" fillId="0" borderId="11" xfId="1" applyNumberFormat="1" applyFont="1" applyFill="1" applyBorder="1"/>
    <xf numFmtId="3" fontId="7" fillId="0" borderId="0" xfId="1" applyNumberFormat="1" applyFont="1" applyBorder="1"/>
    <xf numFmtId="3" fontId="7" fillId="5" borderId="40" xfId="1" applyNumberFormat="1" applyFont="1" applyFill="1" applyBorder="1" applyAlignment="1">
      <alignment vertical="center"/>
    </xf>
    <xf numFmtId="3" fontId="7" fillId="0" borderId="16" xfId="1" applyNumberFormat="1" applyFont="1" applyFill="1" applyBorder="1" applyAlignment="1">
      <alignment vertical="center"/>
    </xf>
    <xf numFmtId="3" fontId="7" fillId="0" borderId="41" xfId="1" applyNumberFormat="1" applyFont="1" applyBorder="1" applyAlignment="1">
      <alignment vertical="center"/>
    </xf>
    <xf numFmtId="3" fontId="7" fillId="0" borderId="15" xfId="1" applyNumberFormat="1" applyFont="1" applyBorder="1" applyAlignment="1">
      <alignment vertical="center"/>
    </xf>
    <xf numFmtId="0" fontId="3" fillId="3" borderId="42" xfId="1" applyFont="1" applyFill="1" applyBorder="1" applyAlignment="1">
      <alignment horizontal="centerContinuous" wrapText="1"/>
    </xf>
    <xf numFmtId="0" fontId="3" fillId="3" borderId="28" xfId="1" applyFont="1" applyFill="1" applyBorder="1" applyAlignment="1">
      <alignment horizontal="centerContinuous" wrapText="1"/>
    </xf>
    <xf numFmtId="0" fontId="3" fillId="3" borderId="43" xfId="1" applyFont="1" applyFill="1" applyBorder="1" applyAlignment="1">
      <alignment horizontal="centerContinuous" wrapText="1"/>
    </xf>
    <xf numFmtId="0" fontId="3" fillId="3" borderId="18" xfId="1" applyFont="1" applyFill="1" applyBorder="1" applyAlignment="1">
      <alignment horizontal="centerContinuous" vertical="center" wrapText="1"/>
    </xf>
    <xf numFmtId="0" fontId="3" fillId="3" borderId="44" xfId="1" applyFont="1" applyFill="1" applyBorder="1" applyAlignment="1">
      <alignment horizontal="centerContinuous" vertical="center" wrapText="1"/>
    </xf>
    <xf numFmtId="0" fontId="4" fillId="3" borderId="44" xfId="1" applyFont="1" applyFill="1" applyBorder="1" applyAlignment="1">
      <alignment horizontal="centerContinuous" vertical="center" wrapText="1"/>
    </xf>
    <xf numFmtId="0" fontId="4" fillId="3" borderId="45" xfId="1" applyFont="1" applyFill="1" applyBorder="1" applyAlignment="1">
      <alignment horizontal="centerContinuous" vertical="center" wrapText="1"/>
    </xf>
    <xf numFmtId="0" fontId="4" fillId="3" borderId="21" xfId="1" applyFont="1" applyFill="1" applyBorder="1" applyAlignment="1">
      <alignment horizontal="center" vertical="center" wrapText="1"/>
    </xf>
    <xf numFmtId="3" fontId="7" fillId="5" borderId="42" xfId="1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3" fontId="7" fillId="0" borderId="43" xfId="1" applyNumberFormat="1" applyFont="1" applyBorder="1" applyAlignment="1">
      <alignment vertical="center"/>
    </xf>
    <xf numFmtId="3" fontId="7" fillId="0" borderId="23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3" fontId="3" fillId="0" borderId="10" xfId="1" applyNumberFormat="1" applyFont="1" applyBorder="1" applyAlignment="1">
      <alignment vertical="center" wrapText="1"/>
    </xf>
    <xf numFmtId="0" fontId="3" fillId="5" borderId="39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3" fontId="3" fillId="5" borderId="40" xfId="1" applyNumberFormat="1" applyFont="1" applyFill="1" applyBorder="1" applyAlignment="1">
      <alignment vertical="center" wrapText="1"/>
    </xf>
    <xf numFmtId="3" fontId="3" fillId="0" borderId="16" xfId="1" applyNumberFormat="1" applyFont="1" applyFill="1" applyBorder="1" applyAlignment="1">
      <alignment vertical="center" wrapText="1"/>
    </xf>
    <xf numFmtId="3" fontId="3" fillId="0" borderId="41" xfId="1" applyNumberFormat="1" applyFont="1" applyFill="1" applyBorder="1" applyAlignment="1">
      <alignment vertical="center" wrapText="1"/>
    </xf>
    <xf numFmtId="3" fontId="3" fillId="0" borderId="15" xfId="1" applyNumberFormat="1" applyFont="1" applyFill="1" applyBorder="1" applyAlignment="1">
      <alignment vertical="center" wrapText="1"/>
    </xf>
    <xf numFmtId="0" fontId="3" fillId="3" borderId="25" xfId="1" applyFont="1" applyFill="1" applyBorder="1" applyAlignment="1">
      <alignment horizontal="centerContinuous" wrapText="1"/>
    </xf>
    <xf numFmtId="0" fontId="3" fillId="3" borderId="46" xfId="1" applyFont="1" applyFill="1" applyBorder="1" applyAlignment="1">
      <alignment horizontal="centerContinuous" wrapText="1"/>
    </xf>
    <xf numFmtId="0" fontId="3" fillId="3" borderId="47" xfId="1" applyFont="1" applyFill="1" applyBorder="1" applyAlignment="1">
      <alignment horizontal="centerContinuous" wrapText="1"/>
    </xf>
    <xf numFmtId="0" fontId="3" fillId="3" borderId="24" xfId="1" applyFont="1" applyFill="1" applyBorder="1" applyAlignment="1">
      <alignment horizontal="centerContinuous" vertical="center" wrapText="1"/>
    </xf>
    <xf numFmtId="0" fontId="3" fillId="3" borderId="33" xfId="1" applyFont="1" applyFill="1" applyBorder="1" applyAlignment="1">
      <alignment horizontal="centerContinuous" vertical="center" wrapText="1"/>
    </xf>
    <xf numFmtId="0" fontId="3" fillId="3" borderId="46" xfId="1" applyFont="1" applyFill="1" applyBorder="1" applyAlignment="1">
      <alignment horizontal="centerContinuous" vertical="center" wrapText="1"/>
    </xf>
    <xf numFmtId="0" fontId="3" fillId="3" borderId="47" xfId="1" applyFont="1" applyFill="1" applyBorder="1" applyAlignment="1">
      <alignment horizontal="centerContinuous" vertical="center" wrapText="1"/>
    </xf>
    <xf numFmtId="0" fontId="4" fillId="3" borderId="47" xfId="1" applyFont="1" applyFill="1" applyBorder="1" applyAlignment="1">
      <alignment horizontal="centerContinuous" vertical="center" wrapText="1"/>
    </xf>
    <xf numFmtId="0" fontId="4" fillId="3" borderId="46" xfId="1" applyFont="1" applyFill="1" applyBorder="1" applyAlignment="1">
      <alignment horizontal="centerContinuous" vertical="center" wrapText="1"/>
    </xf>
    <xf numFmtId="0" fontId="3" fillId="5" borderId="38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48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48" xfId="1" applyFont="1" applyBorder="1" applyAlignment="1">
      <alignment vertical="center" wrapText="1"/>
    </xf>
    <xf numFmtId="0" fontId="4" fillId="0" borderId="7" xfId="1" applyFont="1" applyBorder="1" applyAlignment="1">
      <alignment wrapText="1"/>
    </xf>
    <xf numFmtId="0" fontId="3" fillId="5" borderId="39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10" xfId="1" applyFont="1" applyFill="1" applyBorder="1" applyAlignment="1">
      <alignment wrapText="1"/>
    </xf>
    <xf numFmtId="0" fontId="3" fillId="0" borderId="0" xfId="1" applyFont="1" applyBorder="1" applyAlignment="1">
      <alignment vertical="center" wrapText="1"/>
    </xf>
    <xf numFmtId="3" fontId="3" fillId="5" borderId="40" xfId="1" applyNumberFormat="1" applyFont="1" applyFill="1" applyBorder="1" applyAlignment="1">
      <alignment wrapText="1"/>
    </xf>
    <xf numFmtId="3" fontId="3" fillId="0" borderId="16" xfId="1" applyNumberFormat="1" applyFont="1" applyFill="1" applyBorder="1" applyAlignment="1">
      <alignment wrapText="1"/>
    </xf>
    <xf numFmtId="3" fontId="3" fillId="0" borderId="41" xfId="1" applyNumberFormat="1" applyFont="1" applyFill="1" applyBorder="1" applyAlignment="1">
      <alignment wrapText="1"/>
    </xf>
    <xf numFmtId="3" fontId="3" fillId="0" borderId="15" xfId="1" applyNumberFormat="1" applyFont="1" applyFill="1" applyBorder="1" applyAlignment="1">
      <alignment wrapText="1"/>
    </xf>
    <xf numFmtId="0" fontId="3" fillId="5" borderId="17" xfId="1" applyFont="1" applyFill="1" applyBorder="1" applyAlignment="1">
      <alignment wrapText="1"/>
    </xf>
    <xf numFmtId="0" fontId="3" fillId="0" borderId="23" xfId="1" applyFont="1" applyFill="1" applyBorder="1" applyAlignment="1">
      <alignment wrapText="1"/>
    </xf>
    <xf numFmtId="0" fontId="3" fillId="0" borderId="43" xfId="1" applyFont="1" applyFill="1" applyBorder="1" applyAlignment="1">
      <alignment wrapText="1"/>
    </xf>
    <xf numFmtId="0" fontId="3" fillId="5" borderId="8" xfId="1" applyFont="1" applyFill="1" applyBorder="1" applyAlignment="1">
      <alignment wrapText="1"/>
    </xf>
    <xf numFmtId="3" fontId="3" fillId="5" borderId="13" xfId="1" applyNumberFormat="1" applyFont="1" applyFill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3" borderId="44" xfId="1" applyFont="1" applyFill="1" applyBorder="1" applyAlignment="1">
      <alignment horizontal="centerContinuous" wrapText="1"/>
    </xf>
    <xf numFmtId="0" fontId="4" fillId="5" borderId="42" xfId="1" applyFont="1" applyFill="1" applyBorder="1" applyAlignment="1">
      <alignment wrapText="1"/>
    </xf>
    <xf numFmtId="0" fontId="4" fillId="0" borderId="23" xfId="1" applyFont="1" applyBorder="1" applyAlignment="1">
      <alignment wrapText="1"/>
    </xf>
    <xf numFmtId="0" fontId="4" fillId="0" borderId="43" xfId="1" applyFont="1" applyFill="1" applyBorder="1" applyAlignment="1">
      <alignment wrapText="1"/>
    </xf>
    <xf numFmtId="0" fontId="4" fillId="0" borderId="23" xfId="1" applyFont="1" applyFill="1" applyBorder="1" applyAlignment="1">
      <alignment wrapText="1"/>
    </xf>
    <xf numFmtId="0" fontId="4" fillId="0" borderId="11" xfId="1" applyFont="1" applyBorder="1" applyAlignment="1">
      <alignment wrapText="1"/>
    </xf>
    <xf numFmtId="0" fontId="4" fillId="0" borderId="10" xfId="1" applyFont="1" applyBorder="1" applyAlignment="1">
      <alignment wrapText="1"/>
    </xf>
    <xf numFmtId="0" fontId="4" fillId="5" borderId="39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3" fontId="4" fillId="5" borderId="40" xfId="1" applyNumberFormat="1" applyFont="1" applyFill="1" applyBorder="1" applyAlignment="1">
      <alignment wrapText="1"/>
    </xf>
    <xf numFmtId="3" fontId="4" fillId="0" borderId="15" xfId="1" applyNumberFormat="1" applyFont="1" applyBorder="1" applyAlignment="1">
      <alignment wrapText="1"/>
    </xf>
    <xf numFmtId="3" fontId="4" fillId="0" borderId="41" xfId="1" applyNumberFormat="1" applyFont="1" applyFill="1" applyBorder="1" applyAlignment="1">
      <alignment wrapText="1"/>
    </xf>
    <xf numFmtId="3" fontId="4" fillId="0" borderId="15" xfId="1" applyNumberFormat="1" applyFont="1" applyFill="1" applyBorder="1" applyAlignment="1">
      <alignment wrapText="1"/>
    </xf>
    <xf numFmtId="3" fontId="4" fillId="0" borderId="11" xfId="1" applyNumberFormat="1" applyFont="1" applyBorder="1" applyAlignment="1">
      <alignment wrapText="1"/>
    </xf>
    <xf numFmtId="3" fontId="4" fillId="0" borderId="10" xfId="1" applyNumberFormat="1" applyFont="1" applyBorder="1" applyAlignment="1">
      <alignment wrapText="1"/>
    </xf>
    <xf numFmtId="0" fontId="4" fillId="3" borderId="36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0" fontId="6" fillId="4" borderId="49" xfId="1" applyFont="1" applyFill="1" applyBorder="1" applyAlignment="1">
      <alignment horizontal="center" vertical="center"/>
    </xf>
    <xf numFmtId="0" fontId="6" fillId="4" borderId="41" xfId="1" applyFont="1" applyFill="1" applyBorder="1" applyAlignment="1">
      <alignment horizontal="center" vertical="center"/>
    </xf>
    <xf numFmtId="0" fontId="4" fillId="3" borderId="50" xfId="1" applyFont="1" applyFill="1" applyBorder="1" applyAlignment="1">
      <alignment horizontal="center" vertical="center"/>
    </xf>
    <xf numFmtId="0" fontId="4" fillId="3" borderId="51" xfId="1" applyFont="1" applyFill="1" applyBorder="1" applyAlignment="1">
      <alignment horizontal="center" vertical="center"/>
    </xf>
    <xf numFmtId="0" fontId="4" fillId="3" borderId="46" xfId="1" applyFont="1" applyFill="1" applyBorder="1" applyAlignment="1">
      <alignment horizontal="center" vertical="center"/>
    </xf>
    <xf numFmtId="0" fontId="8" fillId="0" borderId="52" xfId="1" applyFont="1" applyBorder="1" applyAlignment="1">
      <alignment horizontal="right"/>
    </xf>
    <xf numFmtId="0" fontId="9" fillId="0" borderId="52" xfId="1" applyFont="1" applyBorder="1"/>
    <xf numFmtId="0" fontId="9" fillId="0" borderId="0" xfId="1" applyFont="1" applyBorder="1" applyAlignment="1">
      <alignment wrapText="1"/>
    </xf>
    <xf numFmtId="0" fontId="8" fillId="0" borderId="0" xfId="1" applyFont="1" applyBorder="1" applyAlignment="1">
      <alignment vertical="top" wrapText="1"/>
    </xf>
    <xf numFmtId="0" fontId="10" fillId="0" borderId="53" xfId="1" applyFont="1" applyBorder="1" applyAlignment="1">
      <alignment vertical="top" wrapText="1"/>
    </xf>
    <xf numFmtId="0" fontId="9" fillId="0" borderId="0" xfId="1" applyFont="1" applyBorder="1" applyAlignment="1">
      <alignment wrapText="1"/>
    </xf>
    <xf numFmtId="0" fontId="8" fillId="0" borderId="0" xfId="1" applyFont="1" applyBorder="1" applyAlignment="1">
      <alignment vertical="top" wrapText="1"/>
    </xf>
    <xf numFmtId="0" fontId="8" fillId="0" borderId="53" xfId="1" applyFont="1" applyBorder="1" applyAlignment="1">
      <alignment vertical="top" wrapText="1"/>
    </xf>
  </cellXfs>
  <cellStyles count="13">
    <cellStyle name="Normal" xfId="0" builtinId="0"/>
    <cellStyle name="Normal 10" xfId="2"/>
    <cellStyle name="Normal 12" xfId="3"/>
    <cellStyle name="Normal 2" xfId="1"/>
    <cellStyle name="Normal 2 2" xfId="4"/>
    <cellStyle name="Normal 2 3" xfId="5"/>
    <cellStyle name="Normal 2 4" xfId="6"/>
    <cellStyle name="Normal 3" xfId="7"/>
    <cellStyle name="Normal 3 2" xfId="8"/>
    <cellStyle name="Normal 3 2 2" xfId="9"/>
    <cellStyle name="Normal 7" xfId="10"/>
    <cellStyle name="Normal 8 2" xfId="11"/>
    <cellStyle name="Percent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Q82"/>
  <sheetViews>
    <sheetView showGridLines="0" tabSelected="1" zoomScaleSheetLayoutView="100" workbookViewId="0">
      <pane xSplit="1" ySplit="5" topLeftCell="B72" activePane="bottomRight" state="frozen"/>
      <selection pane="topRight" activeCell="B1" sqref="B1"/>
      <selection pane="bottomLeft" activeCell="A5" sqref="A5"/>
      <selection pane="bottomRight" activeCell="A98" sqref="A98:B98"/>
    </sheetView>
  </sheetViews>
  <sheetFormatPr defaultColWidth="9.140625" defaultRowHeight="12" outlineLevelRow="1"/>
  <cols>
    <col min="1" max="1" width="40.42578125" style="1" customWidth="1"/>
    <col min="2" max="3" width="7.42578125" style="1" customWidth="1"/>
    <col min="4" max="4" width="7" style="1" customWidth="1"/>
    <col min="5" max="5" width="7.42578125" style="1" customWidth="1"/>
    <col min="6" max="7" width="7" style="1" customWidth="1"/>
    <col min="8" max="10" width="6.85546875" style="1" customWidth="1"/>
    <col min="11" max="13" width="7.85546875" style="1" customWidth="1"/>
    <col min="14" max="15" width="9.140625" style="1"/>
    <col min="16" max="16" width="10.42578125" style="1" customWidth="1"/>
    <col min="17" max="16384" width="9.140625" style="1"/>
  </cols>
  <sheetData>
    <row r="1" spans="1:17" ht="24" customHeight="1">
      <c r="A1" s="194" t="s">
        <v>20</v>
      </c>
      <c r="B1" s="193"/>
      <c r="C1" s="193"/>
      <c r="D1" s="193"/>
      <c r="E1" s="193"/>
      <c r="F1" s="193"/>
      <c r="G1" s="193"/>
      <c r="H1" s="193"/>
      <c r="I1" s="193"/>
      <c r="J1" s="192"/>
      <c r="K1" s="192"/>
      <c r="L1" s="192"/>
      <c r="M1" s="189"/>
    </row>
    <row r="2" spans="1:17" ht="12.75">
      <c r="A2" s="191"/>
      <c r="B2" s="190"/>
      <c r="C2" s="190"/>
      <c r="D2" s="190"/>
      <c r="E2" s="190"/>
      <c r="F2" s="190"/>
      <c r="G2" s="190"/>
      <c r="H2" s="190"/>
      <c r="I2" s="190"/>
      <c r="J2" s="189"/>
      <c r="K2" s="189"/>
      <c r="L2" s="189"/>
      <c r="M2" s="189"/>
    </row>
    <row r="3" spans="1:17" ht="11.25" customHeight="1" thickBot="1">
      <c r="A3" s="188"/>
      <c r="B3" s="188"/>
      <c r="C3" s="188"/>
      <c r="D3" s="188"/>
      <c r="E3" s="188"/>
      <c r="F3" s="188"/>
      <c r="G3" s="188"/>
      <c r="H3" s="188"/>
      <c r="I3" s="187"/>
      <c r="J3" s="187"/>
      <c r="K3" s="187"/>
      <c r="L3" s="187"/>
      <c r="M3" s="187"/>
      <c r="O3" s="187"/>
      <c r="P3" s="187"/>
      <c r="Q3" s="187" t="s">
        <v>19</v>
      </c>
    </row>
    <row r="4" spans="1:17">
      <c r="A4" s="73"/>
      <c r="B4" s="72">
        <v>2005</v>
      </c>
      <c r="C4" s="72">
        <v>2006</v>
      </c>
      <c r="D4" s="72">
        <v>2007</v>
      </c>
      <c r="E4" s="72">
        <v>2008</v>
      </c>
      <c r="F4" s="72">
        <v>2009</v>
      </c>
      <c r="G4" s="72">
        <v>2010</v>
      </c>
      <c r="H4" s="72">
        <v>2011</v>
      </c>
      <c r="I4" s="72">
        <v>2012</v>
      </c>
      <c r="J4" s="72">
        <v>2013</v>
      </c>
      <c r="K4" s="71">
        <v>2014</v>
      </c>
      <c r="L4" s="69">
        <v>2015</v>
      </c>
      <c r="M4" s="186">
        <v>2016</v>
      </c>
      <c r="N4" s="69">
        <v>2017</v>
      </c>
      <c r="O4" s="185">
        <v>2018</v>
      </c>
      <c r="P4" s="72">
        <v>2019</v>
      </c>
      <c r="Q4" s="184">
        <v>2020</v>
      </c>
    </row>
    <row r="5" spans="1:17" s="181" customFormat="1" ht="12.75" thickBot="1">
      <c r="A5" s="67" t="s">
        <v>12</v>
      </c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5">
        <v>11</v>
      </c>
      <c r="M5" s="63">
        <v>12</v>
      </c>
      <c r="N5" s="183">
        <v>13</v>
      </c>
      <c r="O5" s="182">
        <v>14</v>
      </c>
      <c r="P5" s="63">
        <v>15</v>
      </c>
      <c r="Q5" s="62">
        <v>16</v>
      </c>
    </row>
    <row r="6" spans="1:17">
      <c r="A6" s="180"/>
      <c r="B6" s="141" t="s">
        <v>4</v>
      </c>
      <c r="C6" s="140"/>
      <c r="D6" s="140"/>
      <c r="E6" s="140"/>
      <c r="F6" s="140"/>
      <c r="G6" s="140"/>
      <c r="H6" s="140"/>
      <c r="I6" s="140"/>
      <c r="J6" s="135"/>
      <c r="K6" s="32"/>
      <c r="L6" s="32"/>
      <c r="M6" s="32"/>
      <c r="N6" s="32"/>
      <c r="O6" s="135"/>
      <c r="P6" s="133"/>
      <c r="Q6" s="32"/>
    </row>
    <row r="7" spans="1:17" outlineLevel="1">
      <c r="A7" s="95" t="s">
        <v>9</v>
      </c>
      <c r="B7" s="179">
        <f>B19+B22+B25</f>
        <v>10824</v>
      </c>
      <c r="C7" s="179">
        <f>C19+C22+C25</f>
        <v>10717</v>
      </c>
      <c r="D7" s="179">
        <f>D19+D22+D25</f>
        <v>15352</v>
      </c>
      <c r="E7" s="179">
        <f>E19+E22+E25</f>
        <v>15379</v>
      </c>
      <c r="F7" s="179">
        <f>F19+F22+F25</f>
        <v>12491</v>
      </c>
      <c r="G7" s="179">
        <f>G19+G22+G25</f>
        <v>14887</v>
      </c>
      <c r="H7" s="179">
        <f>H19+H22+H25</f>
        <v>19579</v>
      </c>
      <c r="I7" s="179">
        <f>I19+I22+I25</f>
        <v>27896</v>
      </c>
      <c r="J7" s="179">
        <f>J19+J22+J25</f>
        <v>29863</v>
      </c>
      <c r="K7" s="179">
        <f>K19+K22+K25</f>
        <v>19132</v>
      </c>
      <c r="L7" s="178">
        <f>L19+L22+L25</f>
        <v>12872</v>
      </c>
      <c r="M7" s="178">
        <f>M19+M22+M25</f>
        <v>10066</v>
      </c>
      <c r="N7" s="177">
        <v>16710</v>
      </c>
      <c r="O7" s="176">
        <v>26921</v>
      </c>
      <c r="P7" s="175">
        <v>17601</v>
      </c>
      <c r="Q7" s="174">
        <v>8876</v>
      </c>
    </row>
    <row r="8" spans="1:17" outlineLevel="1">
      <c r="A8" s="95" t="s">
        <v>8</v>
      </c>
      <c r="B8" s="170">
        <f>SUM(B29+B32+B35)</f>
        <v>4503</v>
      </c>
      <c r="C8" s="170">
        <f>SUM(C29+C32+C35)</f>
        <v>4586</v>
      </c>
      <c r="D8" s="170">
        <f>SUM(D29+D32+D35)</f>
        <v>6080</v>
      </c>
      <c r="E8" s="170">
        <f>SUM(E29+E32+E35)</f>
        <v>6962</v>
      </c>
      <c r="F8" s="170">
        <f>SUM(F29+F32+F35)</f>
        <v>7141</v>
      </c>
      <c r="G8" s="170">
        <f>SUM(G29+G32+G35)</f>
        <v>8738</v>
      </c>
      <c r="H8" s="170">
        <f>SUM(H29+H32+H35)</f>
        <v>11243</v>
      </c>
      <c r="I8" s="170">
        <f>SUM(I29+I32+I35)</f>
        <v>14561</v>
      </c>
      <c r="J8" s="170">
        <v>14708.000000000004</v>
      </c>
      <c r="K8" s="170">
        <f>K12+K16</f>
        <v>8246</v>
      </c>
      <c r="L8" s="169">
        <f>L12+L16</f>
        <v>5094</v>
      </c>
      <c r="M8" s="169">
        <f>M12+M16</f>
        <v>4006</v>
      </c>
      <c r="N8" s="173">
        <v>8008</v>
      </c>
      <c r="O8" s="172">
        <v>12592</v>
      </c>
      <c r="P8" s="170">
        <v>6860</v>
      </c>
      <c r="Q8" s="171">
        <v>3587</v>
      </c>
    </row>
    <row r="9" spans="1:17" outlineLevel="1">
      <c r="A9" s="95" t="s">
        <v>7</v>
      </c>
      <c r="B9" s="170">
        <f>SUM(B39+B42+B45)</f>
        <v>6321</v>
      </c>
      <c r="C9" s="170">
        <f>SUM(C39+C42+C45)</f>
        <v>6131</v>
      </c>
      <c r="D9" s="170">
        <f>SUM(D39+D42+D45)</f>
        <v>9272</v>
      </c>
      <c r="E9" s="170">
        <f>SUM(E39+E42+E45)</f>
        <v>8417</v>
      </c>
      <c r="F9" s="170">
        <f>SUM(F39+F42+F45)</f>
        <v>5350</v>
      </c>
      <c r="G9" s="170">
        <f>SUM(G39+G42+G45)</f>
        <v>6149</v>
      </c>
      <c r="H9" s="170">
        <f>SUM(H39+H42+H45)</f>
        <v>8336.0000000000018</v>
      </c>
      <c r="I9" s="170">
        <f>SUM(I39+I42+I45)</f>
        <v>13335</v>
      </c>
      <c r="J9" s="170">
        <v>15155.000000000004</v>
      </c>
      <c r="K9" s="170">
        <f>K13+K17</f>
        <v>10886</v>
      </c>
      <c r="L9" s="169">
        <f>L13+L17</f>
        <v>7778</v>
      </c>
      <c r="M9" s="169">
        <f>M13+M17</f>
        <v>6060</v>
      </c>
      <c r="N9" s="168">
        <v>8702</v>
      </c>
      <c r="O9" s="167">
        <v>14329</v>
      </c>
      <c r="P9" s="166">
        <v>10741</v>
      </c>
      <c r="Q9" s="165">
        <v>5289</v>
      </c>
    </row>
    <row r="10" spans="1:17">
      <c r="A10" s="118"/>
      <c r="B10" s="117" t="s">
        <v>11</v>
      </c>
      <c r="C10" s="116"/>
      <c r="D10" s="116"/>
      <c r="E10" s="116"/>
      <c r="F10" s="116"/>
      <c r="G10" s="116"/>
      <c r="H10" s="116"/>
      <c r="I10" s="116"/>
      <c r="J10" s="164"/>
      <c r="K10" s="164"/>
      <c r="L10" s="23"/>
      <c r="M10" s="23"/>
      <c r="N10" s="22"/>
      <c r="O10" s="113"/>
      <c r="P10" s="111"/>
      <c r="Q10" s="22"/>
    </row>
    <row r="11" spans="1:17" outlineLevel="1">
      <c r="A11" s="95" t="s">
        <v>9</v>
      </c>
      <c r="B11" s="163">
        <f>SUM(B20+B23+B26)</f>
        <v>1994</v>
      </c>
      <c r="C11" s="163">
        <f>SUM(C20+C23+C26)</f>
        <v>1748</v>
      </c>
      <c r="D11" s="163">
        <f>SUM(D20+D23+D26)</f>
        <v>2444</v>
      </c>
      <c r="E11" s="163">
        <f>SUM(E20+E23+E26)</f>
        <v>2158</v>
      </c>
      <c r="F11" s="163">
        <f>SUM(F20+F23+F26)</f>
        <v>2421</v>
      </c>
      <c r="G11" s="162">
        <f>SUM(G20+G23+G26)</f>
        <v>2101</v>
      </c>
      <c r="H11" s="163">
        <f>SUM(H20+H23+H26)</f>
        <v>2458</v>
      </c>
      <c r="I11" s="163">
        <f>SUM(I20+I23+I26)</f>
        <v>2517</v>
      </c>
      <c r="J11" s="162">
        <v>5258</v>
      </c>
      <c r="K11" s="162">
        <f>K20+K23+K26</f>
        <v>2663</v>
      </c>
      <c r="L11" s="162">
        <f>L20+L23+L26</f>
        <v>2527</v>
      </c>
      <c r="M11" s="162">
        <f>M20+M23+M26</f>
        <v>1848</v>
      </c>
      <c r="N11" s="156">
        <v>3199</v>
      </c>
      <c r="O11" s="155">
        <v>1976</v>
      </c>
      <c r="P11" s="156">
        <v>2179</v>
      </c>
      <c r="Q11" s="161">
        <v>1284</v>
      </c>
    </row>
    <row r="12" spans="1:17" outlineLevel="1">
      <c r="A12" s="95" t="s">
        <v>8</v>
      </c>
      <c r="B12" s="90">
        <f>SUM(B30+B33+B36)</f>
        <v>908</v>
      </c>
      <c r="C12" s="90">
        <f>SUM(C30+C33+C36)</f>
        <v>861</v>
      </c>
      <c r="D12" s="90">
        <f>SUM(D30+D33+D36)</f>
        <v>941</v>
      </c>
      <c r="E12" s="90">
        <f>SUM(E30+E33+E36)</f>
        <v>1296</v>
      </c>
      <c r="F12" s="90">
        <f>SUM(F30+F33+F36)</f>
        <v>1536</v>
      </c>
      <c r="G12" s="91">
        <f>SUM(G30+G33+G36)</f>
        <v>1301</v>
      </c>
      <c r="H12" s="90">
        <f>SUM(H30+H33+H36)</f>
        <v>1601.0000000000007</v>
      </c>
      <c r="I12" s="90">
        <f>SUM(I30+I33+I36)</f>
        <v>1102</v>
      </c>
      <c r="J12" s="91">
        <v>2738.0000000000036</v>
      </c>
      <c r="K12" s="91">
        <f>K30+K33+K36</f>
        <v>1318</v>
      </c>
      <c r="L12" s="91">
        <f>L30+L33+L36</f>
        <v>1166</v>
      </c>
      <c r="M12" s="91">
        <f>M30+M33+M36</f>
        <v>922</v>
      </c>
      <c r="N12" s="151">
        <v>1652</v>
      </c>
      <c r="O12" s="150">
        <v>958</v>
      </c>
      <c r="P12" s="151">
        <v>1067</v>
      </c>
      <c r="Q12" s="160">
        <v>549</v>
      </c>
    </row>
    <row r="13" spans="1:17" outlineLevel="1">
      <c r="A13" s="95" t="s">
        <v>7</v>
      </c>
      <c r="B13" s="90">
        <f>SUM(B40+B43+B46)</f>
        <v>1086</v>
      </c>
      <c r="C13" s="90">
        <f>SUM(C40+C43+C46)</f>
        <v>887</v>
      </c>
      <c r="D13" s="90">
        <f>SUM(D40+D43+D46)</f>
        <v>1503</v>
      </c>
      <c r="E13" s="90">
        <f>SUM(E40+E43+E46)</f>
        <v>862</v>
      </c>
      <c r="F13" s="90">
        <f>SUM(F40+F43+F46)</f>
        <v>885</v>
      </c>
      <c r="G13" s="91">
        <f>SUM(G40+G43+G46)</f>
        <v>800</v>
      </c>
      <c r="H13" s="90">
        <f>SUM(H40+H43+H46)</f>
        <v>857.000000000005</v>
      </c>
      <c r="I13" s="90">
        <f>SUM(I40+I43+I46)</f>
        <v>1415</v>
      </c>
      <c r="J13" s="91">
        <v>2520.0000000000036</v>
      </c>
      <c r="K13" s="90">
        <f>K40+K43+K46</f>
        <v>1345</v>
      </c>
      <c r="L13" s="91">
        <f>L40+L43+L46</f>
        <v>1361</v>
      </c>
      <c r="M13" s="91">
        <f>M40+M43+M46</f>
        <v>926</v>
      </c>
      <c r="N13" s="158">
        <v>1547</v>
      </c>
      <c r="O13" s="159">
        <v>1018</v>
      </c>
      <c r="P13" s="158">
        <v>1112</v>
      </c>
      <c r="Q13" s="157">
        <v>735</v>
      </c>
    </row>
    <row r="14" spans="1:17">
      <c r="A14" s="118"/>
      <c r="B14" s="117" t="s">
        <v>10</v>
      </c>
      <c r="C14" s="116"/>
      <c r="D14" s="116"/>
      <c r="E14" s="116"/>
      <c r="F14" s="116"/>
      <c r="G14" s="116"/>
      <c r="H14" s="116"/>
      <c r="I14" s="116"/>
      <c r="J14" s="115"/>
      <c r="K14" s="115"/>
      <c r="L14" s="114"/>
      <c r="M14" s="114"/>
      <c r="N14" s="22"/>
      <c r="O14" s="113"/>
      <c r="P14" s="111"/>
      <c r="Q14" s="22"/>
    </row>
    <row r="15" spans="1:17" outlineLevel="1">
      <c r="A15" s="95" t="s">
        <v>9</v>
      </c>
      <c r="B15" s="90">
        <f>SUM(B21+B24+B27)</f>
        <v>8830</v>
      </c>
      <c r="C15" s="90">
        <f>SUM(C21+C24+C27)</f>
        <v>8969</v>
      </c>
      <c r="D15" s="90">
        <f>SUM(D21+D24+D27)</f>
        <v>12908</v>
      </c>
      <c r="E15" s="90">
        <f>SUM(E21+E24+E27)</f>
        <v>13221</v>
      </c>
      <c r="F15" s="90">
        <f>SUM(F21+F24+F27)</f>
        <v>10070</v>
      </c>
      <c r="G15" s="91">
        <f>SUM(G21+G24+G27)</f>
        <v>12786</v>
      </c>
      <c r="H15" s="90">
        <f>SUM(H21+H24+H27)</f>
        <v>17121</v>
      </c>
      <c r="I15" s="90">
        <f>SUM(I21+I24+I27)</f>
        <v>25379</v>
      </c>
      <c r="J15" s="152">
        <v>24605</v>
      </c>
      <c r="K15" s="90">
        <f>K21+K24+K27</f>
        <v>16469</v>
      </c>
      <c r="L15" s="91">
        <f>L21+L24+L27</f>
        <v>10345</v>
      </c>
      <c r="M15" s="91">
        <f>M21+M24+M27</f>
        <v>8218</v>
      </c>
      <c r="N15" s="156">
        <v>13511</v>
      </c>
      <c r="O15" s="155">
        <v>24945</v>
      </c>
      <c r="P15" s="154">
        <v>15422</v>
      </c>
      <c r="Q15" s="153">
        <v>7592</v>
      </c>
    </row>
    <row r="16" spans="1:17" outlineLevel="1">
      <c r="A16" s="95" t="s">
        <v>8</v>
      </c>
      <c r="B16" s="90">
        <f>SUM(B31+B34+B37)</f>
        <v>3595</v>
      </c>
      <c r="C16" s="90">
        <f>SUM(C31+C34+C37)</f>
        <v>3725</v>
      </c>
      <c r="D16" s="90">
        <f>SUM(D31+D34+D37)</f>
        <v>5139</v>
      </c>
      <c r="E16" s="90">
        <f>SUM(E31+E34+E37)</f>
        <v>5666</v>
      </c>
      <c r="F16" s="90">
        <f>SUM(F31+F34+F37)</f>
        <v>5605</v>
      </c>
      <c r="G16" s="91">
        <f>SUM(G31+G34+G37)</f>
        <v>7437</v>
      </c>
      <c r="H16" s="90">
        <f>SUM(H31+H34+H37)</f>
        <v>9642</v>
      </c>
      <c r="I16" s="90">
        <f>SUM(I31+I34+I37)</f>
        <v>13459</v>
      </c>
      <c r="J16" s="152">
        <v>11970</v>
      </c>
      <c r="K16" s="90">
        <f>K31+K34+K37</f>
        <v>6928</v>
      </c>
      <c r="L16" s="91">
        <f>L31+L34+L37</f>
        <v>3928</v>
      </c>
      <c r="M16" s="91">
        <f>M31+M34+M37</f>
        <v>3084</v>
      </c>
      <c r="N16" s="151">
        <v>6356</v>
      </c>
      <c r="O16" s="150">
        <v>11634</v>
      </c>
      <c r="P16" s="149">
        <v>5793</v>
      </c>
      <c r="Q16" s="148">
        <v>3038</v>
      </c>
    </row>
    <row r="17" spans="1:17" ht="12.75" outlineLevel="1" thickBot="1">
      <c r="A17" s="147" t="s">
        <v>7</v>
      </c>
      <c r="B17" s="81">
        <f>SUM(B41+B44+B47)</f>
        <v>5235</v>
      </c>
      <c r="C17" s="81">
        <f>SUM(C41+C44+C47)</f>
        <v>5244</v>
      </c>
      <c r="D17" s="81">
        <f>SUM(D41+D44+D47)</f>
        <v>7769</v>
      </c>
      <c r="E17" s="81">
        <f>SUM(E41+E44+E47)</f>
        <v>7555</v>
      </c>
      <c r="F17" s="81">
        <f>SUM(F41+F44+F47)</f>
        <v>4465</v>
      </c>
      <c r="G17" s="82">
        <f>SUM(G41+G44+G47)</f>
        <v>5349</v>
      </c>
      <c r="H17" s="81">
        <f>SUM(H41+H44+H47)</f>
        <v>7478.9999999999973</v>
      </c>
      <c r="I17" s="81">
        <f>SUM(I41+I44+I47)</f>
        <v>11920</v>
      </c>
      <c r="J17" s="146">
        <v>12635</v>
      </c>
      <c r="K17" s="81">
        <f>K41+K44+K47</f>
        <v>9541</v>
      </c>
      <c r="L17" s="82">
        <f>L41+L44+L47</f>
        <v>6417</v>
      </c>
      <c r="M17" s="82">
        <f>M41+M44+M47</f>
        <v>5134</v>
      </c>
      <c r="N17" s="145">
        <v>7155</v>
      </c>
      <c r="O17" s="144">
        <v>13311</v>
      </c>
      <c r="P17" s="143">
        <v>9629</v>
      </c>
      <c r="Q17" s="142">
        <v>4554</v>
      </c>
    </row>
    <row r="18" spans="1:17">
      <c r="A18" s="61"/>
      <c r="B18" s="141" t="s">
        <v>4</v>
      </c>
      <c r="C18" s="140"/>
      <c r="D18" s="140"/>
      <c r="E18" s="140"/>
      <c r="F18" s="140"/>
      <c r="G18" s="140"/>
      <c r="H18" s="140"/>
      <c r="I18" s="140"/>
      <c r="J18" s="139"/>
      <c r="K18" s="138"/>
      <c r="L18" s="137"/>
      <c r="M18" s="136"/>
      <c r="N18" s="32"/>
      <c r="O18" s="135"/>
      <c r="P18" s="134"/>
      <c r="Q18" s="133"/>
    </row>
    <row r="19" spans="1:17" ht="24" outlineLevel="1">
      <c r="A19" s="95" t="s">
        <v>18</v>
      </c>
      <c r="B19" s="90">
        <v>5004</v>
      </c>
      <c r="C19" s="90">
        <v>4873</v>
      </c>
      <c r="D19" s="90">
        <v>8390</v>
      </c>
      <c r="E19" s="90">
        <v>6034</v>
      </c>
      <c r="F19" s="91">
        <v>4587</v>
      </c>
      <c r="G19" s="88">
        <v>7544</v>
      </c>
      <c r="H19" s="88">
        <v>10552</v>
      </c>
      <c r="I19" s="88">
        <v>15193</v>
      </c>
      <c r="J19" s="88">
        <v>13058</v>
      </c>
      <c r="K19" s="88">
        <v>7334</v>
      </c>
      <c r="L19" s="94">
        <v>4629</v>
      </c>
      <c r="M19" s="94">
        <v>5354</v>
      </c>
      <c r="N19" s="132">
        <v>9822</v>
      </c>
      <c r="O19" s="131">
        <v>9575</v>
      </c>
      <c r="P19" s="130">
        <v>6953</v>
      </c>
      <c r="Q19" s="129">
        <v>3805</v>
      </c>
    </row>
    <row r="20" spans="1:17" outlineLevel="1">
      <c r="A20" s="93" t="s">
        <v>15</v>
      </c>
      <c r="B20" s="90">
        <f>B19-B21</f>
        <v>1087</v>
      </c>
      <c r="C20" s="90">
        <f>C19-C21</f>
        <v>658</v>
      </c>
      <c r="D20" s="90">
        <f>D19-D21</f>
        <v>1374</v>
      </c>
      <c r="E20" s="90">
        <f>E19-E21</f>
        <v>618</v>
      </c>
      <c r="F20" s="91">
        <f>F19-F21</f>
        <v>701</v>
      </c>
      <c r="G20" s="90">
        <v>896</v>
      </c>
      <c r="H20" s="90">
        <v>778</v>
      </c>
      <c r="I20" s="90">
        <v>1223</v>
      </c>
      <c r="J20" s="90">
        <v>1497</v>
      </c>
      <c r="K20" s="90">
        <v>1100</v>
      </c>
      <c r="L20" s="89">
        <v>1146</v>
      </c>
      <c r="M20" s="89">
        <v>798</v>
      </c>
      <c r="N20" s="128">
        <v>1745</v>
      </c>
      <c r="O20" s="127">
        <v>554</v>
      </c>
      <c r="P20" s="126">
        <v>1035</v>
      </c>
      <c r="Q20" s="125">
        <v>378</v>
      </c>
    </row>
    <row r="21" spans="1:17" outlineLevel="1">
      <c r="A21" s="93" t="s">
        <v>14</v>
      </c>
      <c r="B21" s="90">
        <v>3917</v>
      </c>
      <c r="C21" s="90">
        <v>4215</v>
      </c>
      <c r="D21" s="90">
        <v>7016</v>
      </c>
      <c r="E21" s="90">
        <v>5416</v>
      </c>
      <c r="F21" s="91">
        <v>3886</v>
      </c>
      <c r="G21" s="90">
        <v>6648</v>
      </c>
      <c r="H21" s="90">
        <v>9774</v>
      </c>
      <c r="I21" s="90">
        <v>13970</v>
      </c>
      <c r="J21" s="90">
        <v>11561</v>
      </c>
      <c r="K21" s="90">
        <v>6234</v>
      </c>
      <c r="L21" s="94">
        <v>3483</v>
      </c>
      <c r="M21" s="94">
        <v>4556</v>
      </c>
      <c r="N21" s="88">
        <v>8077</v>
      </c>
      <c r="O21" s="87">
        <v>9021</v>
      </c>
      <c r="P21" s="86">
        <v>5918</v>
      </c>
      <c r="Q21" s="85">
        <v>3427</v>
      </c>
    </row>
    <row r="22" spans="1:17" ht="24" customHeight="1" outlineLevel="1">
      <c r="A22" s="95" t="s">
        <v>17</v>
      </c>
      <c r="B22" s="90">
        <v>4316</v>
      </c>
      <c r="C22" s="90">
        <v>4046</v>
      </c>
      <c r="D22" s="90">
        <v>4740</v>
      </c>
      <c r="E22" s="90">
        <v>6236</v>
      </c>
      <c r="F22" s="91">
        <v>4651</v>
      </c>
      <c r="G22" s="88">
        <v>4311</v>
      </c>
      <c r="H22" s="88">
        <v>3518</v>
      </c>
      <c r="I22" s="88">
        <v>5578</v>
      </c>
      <c r="J22" s="88">
        <v>8241</v>
      </c>
      <c r="K22" s="88">
        <v>4503</v>
      </c>
      <c r="L22" s="94">
        <v>3134</v>
      </c>
      <c r="M22" s="94">
        <v>2639</v>
      </c>
      <c r="N22" s="88">
        <v>4277</v>
      </c>
      <c r="O22" s="87">
        <v>9165</v>
      </c>
      <c r="P22" s="86">
        <v>5389</v>
      </c>
      <c r="Q22" s="85">
        <v>2293</v>
      </c>
    </row>
    <row r="23" spans="1:17" outlineLevel="1">
      <c r="A23" s="93" t="s">
        <v>15</v>
      </c>
      <c r="B23" s="90">
        <f>B22-B24</f>
        <v>346</v>
      </c>
      <c r="C23" s="90">
        <f>C22-C24</f>
        <v>261</v>
      </c>
      <c r="D23" s="90">
        <f>D22-D24</f>
        <v>392</v>
      </c>
      <c r="E23" s="90">
        <f>E22-E24</f>
        <v>488</v>
      </c>
      <c r="F23" s="91">
        <f>F22-F24</f>
        <v>688</v>
      </c>
      <c r="G23" s="90">
        <v>493</v>
      </c>
      <c r="H23" s="90">
        <v>479</v>
      </c>
      <c r="I23" s="90">
        <v>638</v>
      </c>
      <c r="J23" s="90">
        <v>936</v>
      </c>
      <c r="K23" s="90">
        <v>631</v>
      </c>
      <c r="L23" s="89">
        <v>770</v>
      </c>
      <c r="M23" s="89">
        <v>444</v>
      </c>
      <c r="N23" s="99">
        <v>652</v>
      </c>
      <c r="O23" s="98">
        <v>620</v>
      </c>
      <c r="P23" s="97">
        <v>454</v>
      </c>
      <c r="Q23" s="96">
        <v>484</v>
      </c>
    </row>
    <row r="24" spans="1:17" outlineLevel="1">
      <c r="A24" s="93" t="s">
        <v>14</v>
      </c>
      <c r="B24" s="90">
        <v>3970</v>
      </c>
      <c r="C24" s="90">
        <v>3785</v>
      </c>
      <c r="D24" s="90">
        <v>4348</v>
      </c>
      <c r="E24" s="90">
        <v>5748</v>
      </c>
      <c r="F24" s="91">
        <v>3963</v>
      </c>
      <c r="G24" s="90">
        <v>3818</v>
      </c>
      <c r="H24" s="90">
        <v>3039</v>
      </c>
      <c r="I24" s="90">
        <v>4940</v>
      </c>
      <c r="J24" s="90">
        <v>7305</v>
      </c>
      <c r="K24" s="90">
        <v>3872</v>
      </c>
      <c r="L24" s="94">
        <v>2364</v>
      </c>
      <c r="M24" s="94">
        <v>2195</v>
      </c>
      <c r="N24" s="88">
        <v>3625</v>
      </c>
      <c r="O24" s="87">
        <v>8545</v>
      </c>
      <c r="P24" s="86">
        <v>4935</v>
      </c>
      <c r="Q24" s="85">
        <v>1809</v>
      </c>
    </row>
    <row r="25" spans="1:17" ht="24" outlineLevel="1">
      <c r="A25" s="95" t="s">
        <v>16</v>
      </c>
      <c r="B25" s="90">
        <v>1504</v>
      </c>
      <c r="C25" s="90">
        <v>1798</v>
      </c>
      <c r="D25" s="90">
        <v>2222</v>
      </c>
      <c r="E25" s="90">
        <v>3109</v>
      </c>
      <c r="F25" s="91">
        <v>3253</v>
      </c>
      <c r="G25" s="90">
        <v>3032</v>
      </c>
      <c r="H25" s="90">
        <v>5509</v>
      </c>
      <c r="I25" s="90">
        <v>7125</v>
      </c>
      <c r="J25" s="90">
        <v>8564</v>
      </c>
      <c r="K25" s="90">
        <v>7295</v>
      </c>
      <c r="L25" s="89">
        <v>5109</v>
      </c>
      <c r="M25" s="89">
        <v>2073</v>
      </c>
      <c r="N25" s="99">
        <v>2611</v>
      </c>
      <c r="O25" s="98">
        <v>8181</v>
      </c>
      <c r="P25" s="97">
        <v>5259</v>
      </c>
      <c r="Q25" s="96">
        <v>2778</v>
      </c>
    </row>
    <row r="26" spans="1:17" outlineLevel="1">
      <c r="A26" s="93" t="s">
        <v>15</v>
      </c>
      <c r="B26" s="90">
        <f>B25-B27</f>
        <v>561</v>
      </c>
      <c r="C26" s="90">
        <f>C25-C27</f>
        <v>829</v>
      </c>
      <c r="D26" s="90">
        <f>D25-D27</f>
        <v>678</v>
      </c>
      <c r="E26" s="90">
        <f>E25-E27</f>
        <v>1052</v>
      </c>
      <c r="F26" s="91">
        <f>F25-F27</f>
        <v>1032</v>
      </c>
      <c r="G26" s="90">
        <v>712</v>
      </c>
      <c r="H26" s="90">
        <v>1201</v>
      </c>
      <c r="I26" s="90">
        <v>656</v>
      </c>
      <c r="J26" s="90">
        <v>2825</v>
      </c>
      <c r="K26" s="90">
        <v>932</v>
      </c>
      <c r="L26" s="89">
        <v>611</v>
      </c>
      <c r="M26" s="89">
        <v>606</v>
      </c>
      <c r="N26" s="99">
        <v>802</v>
      </c>
      <c r="O26" s="98">
        <v>802</v>
      </c>
      <c r="P26" s="97">
        <v>690</v>
      </c>
      <c r="Q26" s="96">
        <v>422</v>
      </c>
    </row>
    <row r="27" spans="1:17" outlineLevel="1">
      <c r="A27" s="93" t="s">
        <v>14</v>
      </c>
      <c r="B27" s="90">
        <v>943</v>
      </c>
      <c r="C27" s="90">
        <v>969</v>
      </c>
      <c r="D27" s="90">
        <v>1544</v>
      </c>
      <c r="E27" s="90">
        <v>2057</v>
      </c>
      <c r="F27" s="91">
        <v>2221</v>
      </c>
      <c r="G27" s="90">
        <v>2320</v>
      </c>
      <c r="H27" s="90">
        <v>4308</v>
      </c>
      <c r="I27" s="90">
        <v>6469</v>
      </c>
      <c r="J27" s="90">
        <v>5739</v>
      </c>
      <c r="K27" s="90">
        <v>6363</v>
      </c>
      <c r="L27" s="94">
        <v>4498</v>
      </c>
      <c r="M27" s="94">
        <v>1467</v>
      </c>
      <c r="N27" s="122">
        <v>1809</v>
      </c>
      <c r="O27" s="121">
        <v>7379</v>
      </c>
      <c r="P27" s="120">
        <v>4569</v>
      </c>
      <c r="Q27" s="119">
        <v>2356</v>
      </c>
    </row>
    <row r="28" spans="1:17">
      <c r="A28" s="118"/>
      <c r="B28" s="117" t="s">
        <v>6</v>
      </c>
      <c r="C28" s="116"/>
      <c r="D28" s="116"/>
      <c r="E28" s="116"/>
      <c r="F28" s="116"/>
      <c r="G28" s="116"/>
      <c r="H28" s="116"/>
      <c r="I28" s="116"/>
      <c r="J28" s="115"/>
      <c r="K28" s="115"/>
      <c r="L28" s="114"/>
      <c r="M28" s="114"/>
      <c r="N28" s="22"/>
      <c r="O28" s="113"/>
      <c r="P28" s="112"/>
      <c r="Q28" s="111"/>
    </row>
    <row r="29" spans="1:17" ht="24" outlineLevel="1">
      <c r="A29" s="95" t="s">
        <v>18</v>
      </c>
      <c r="B29" s="90">
        <v>1586</v>
      </c>
      <c r="C29" s="90">
        <v>1983</v>
      </c>
      <c r="D29" s="90">
        <v>3108</v>
      </c>
      <c r="E29" s="90">
        <v>2580</v>
      </c>
      <c r="F29" s="91">
        <v>2498</v>
      </c>
      <c r="G29" s="88">
        <v>4378</v>
      </c>
      <c r="H29" s="88">
        <v>6217.0000000000009</v>
      </c>
      <c r="I29" s="88">
        <v>8335</v>
      </c>
      <c r="J29" s="88">
        <v>7723</v>
      </c>
      <c r="K29" s="88">
        <v>3294</v>
      </c>
      <c r="L29" s="94">
        <v>1508</v>
      </c>
      <c r="M29" s="94">
        <v>1902</v>
      </c>
      <c r="N29" s="110">
        <v>4787</v>
      </c>
      <c r="O29" s="109">
        <v>4196</v>
      </c>
      <c r="P29" s="108">
        <v>2379</v>
      </c>
      <c r="Q29" s="107">
        <v>1528</v>
      </c>
    </row>
    <row r="30" spans="1:17" outlineLevel="1">
      <c r="A30" s="93" t="s">
        <v>15</v>
      </c>
      <c r="B30" s="90">
        <f>B29-B31</f>
        <v>268</v>
      </c>
      <c r="C30" s="90">
        <f>C29-C31</f>
        <v>164</v>
      </c>
      <c r="D30" s="90">
        <f>D29-D31</f>
        <v>286</v>
      </c>
      <c r="E30" s="90">
        <f>E29-E31</f>
        <v>278</v>
      </c>
      <c r="F30" s="91">
        <f>F29-F31</f>
        <v>363</v>
      </c>
      <c r="G30" s="124">
        <v>541</v>
      </c>
      <c r="H30" s="90">
        <v>351.00000000000091</v>
      </c>
      <c r="I30" s="90">
        <v>388</v>
      </c>
      <c r="J30" s="90">
        <v>580</v>
      </c>
      <c r="K30" s="101">
        <v>380</v>
      </c>
      <c r="L30" s="89">
        <v>339</v>
      </c>
      <c r="M30" s="89">
        <v>303</v>
      </c>
      <c r="N30" s="88">
        <v>777</v>
      </c>
      <c r="O30" s="87">
        <v>241</v>
      </c>
      <c r="P30" s="86">
        <v>355</v>
      </c>
      <c r="Q30" s="85">
        <v>142</v>
      </c>
    </row>
    <row r="31" spans="1:17" outlineLevel="1">
      <c r="A31" s="93" t="s">
        <v>14</v>
      </c>
      <c r="B31" s="90">
        <v>1318</v>
      </c>
      <c r="C31" s="90">
        <v>1819</v>
      </c>
      <c r="D31" s="90">
        <v>2822</v>
      </c>
      <c r="E31" s="90">
        <v>2302</v>
      </c>
      <c r="F31" s="91">
        <v>2135</v>
      </c>
      <c r="G31" s="88">
        <v>3837</v>
      </c>
      <c r="H31" s="88">
        <v>5866</v>
      </c>
      <c r="I31" s="88">
        <v>7947</v>
      </c>
      <c r="J31" s="88">
        <v>7143</v>
      </c>
      <c r="K31" s="88">
        <v>2914</v>
      </c>
      <c r="L31" s="94">
        <v>1169</v>
      </c>
      <c r="M31" s="94">
        <v>1599</v>
      </c>
      <c r="N31" s="99">
        <v>4010</v>
      </c>
      <c r="O31" s="98">
        <v>3955</v>
      </c>
      <c r="P31" s="97">
        <v>2024</v>
      </c>
      <c r="Q31" s="96">
        <v>1386</v>
      </c>
    </row>
    <row r="32" spans="1:17" ht="21" customHeight="1" outlineLevel="1">
      <c r="A32" s="95" t="s">
        <v>17</v>
      </c>
      <c r="B32" s="90">
        <v>2206</v>
      </c>
      <c r="C32" s="90">
        <v>1596</v>
      </c>
      <c r="D32" s="90">
        <v>1908</v>
      </c>
      <c r="E32" s="90">
        <v>2743</v>
      </c>
      <c r="F32" s="91">
        <v>2740</v>
      </c>
      <c r="G32" s="88">
        <v>2365</v>
      </c>
      <c r="H32" s="88">
        <v>1556.9999999999993</v>
      </c>
      <c r="I32" s="88">
        <v>2425</v>
      </c>
      <c r="J32" s="88">
        <v>2781</v>
      </c>
      <c r="K32" s="88">
        <v>1727</v>
      </c>
      <c r="L32" s="94">
        <v>1158</v>
      </c>
      <c r="M32" s="94">
        <v>906</v>
      </c>
      <c r="N32" s="88">
        <v>1747</v>
      </c>
      <c r="O32" s="87">
        <v>4254</v>
      </c>
      <c r="P32" s="86">
        <v>1895</v>
      </c>
      <c r="Q32" s="85">
        <v>539</v>
      </c>
    </row>
    <row r="33" spans="1:17" outlineLevel="1">
      <c r="A33" s="93" t="s">
        <v>15</v>
      </c>
      <c r="B33" s="90">
        <f>B32-B34</f>
        <v>178</v>
      </c>
      <c r="C33" s="90">
        <f>C32-C34</f>
        <v>112</v>
      </c>
      <c r="D33" s="90">
        <f>D32-D34</f>
        <v>161</v>
      </c>
      <c r="E33" s="90">
        <f>E32-E34</f>
        <v>267</v>
      </c>
      <c r="F33" s="91">
        <f>F32-F34</f>
        <v>422</v>
      </c>
      <c r="G33" s="90">
        <v>237</v>
      </c>
      <c r="H33" s="90">
        <v>266.99999999999977</v>
      </c>
      <c r="I33" s="90">
        <v>307</v>
      </c>
      <c r="J33" s="90">
        <v>385</v>
      </c>
      <c r="K33" s="101">
        <v>291</v>
      </c>
      <c r="L33" s="89">
        <v>397</v>
      </c>
      <c r="M33" s="89">
        <v>167</v>
      </c>
      <c r="N33" s="99">
        <v>305</v>
      </c>
      <c r="O33" s="98">
        <v>192</v>
      </c>
      <c r="P33" s="97">
        <v>188</v>
      </c>
      <c r="Q33" s="96">
        <v>141</v>
      </c>
    </row>
    <row r="34" spans="1:17" outlineLevel="1">
      <c r="A34" s="93" t="s">
        <v>14</v>
      </c>
      <c r="B34" s="90">
        <v>2028</v>
      </c>
      <c r="C34" s="90">
        <v>1484</v>
      </c>
      <c r="D34" s="90">
        <v>1747</v>
      </c>
      <c r="E34" s="90">
        <v>2476</v>
      </c>
      <c r="F34" s="91">
        <v>2318</v>
      </c>
      <c r="G34" s="88">
        <v>2128</v>
      </c>
      <c r="H34" s="88">
        <v>1289.9999999999995</v>
      </c>
      <c r="I34" s="88">
        <v>2118</v>
      </c>
      <c r="J34" s="88">
        <v>2396</v>
      </c>
      <c r="K34" s="88">
        <v>1436</v>
      </c>
      <c r="L34" s="94">
        <v>761</v>
      </c>
      <c r="M34" s="94">
        <v>739</v>
      </c>
      <c r="N34" s="99">
        <v>1442</v>
      </c>
      <c r="O34" s="98">
        <v>4062</v>
      </c>
      <c r="P34" s="97">
        <v>1707</v>
      </c>
      <c r="Q34" s="96">
        <v>398</v>
      </c>
    </row>
    <row r="35" spans="1:17" ht="24" outlineLevel="1">
      <c r="A35" s="95" t="s">
        <v>16</v>
      </c>
      <c r="B35" s="90">
        <v>711</v>
      </c>
      <c r="C35" s="90">
        <v>1007</v>
      </c>
      <c r="D35" s="90">
        <v>1064</v>
      </c>
      <c r="E35" s="90">
        <v>1639</v>
      </c>
      <c r="F35" s="91">
        <v>1903</v>
      </c>
      <c r="G35" s="90">
        <v>1995</v>
      </c>
      <c r="H35" s="90">
        <v>3469</v>
      </c>
      <c r="I35" s="90">
        <v>3801</v>
      </c>
      <c r="J35" s="90">
        <v>4204.0000000000036</v>
      </c>
      <c r="K35" s="90">
        <v>3225</v>
      </c>
      <c r="L35" s="123">
        <v>2428</v>
      </c>
      <c r="M35" s="123">
        <v>1198</v>
      </c>
      <c r="N35" s="88">
        <v>1474</v>
      </c>
      <c r="O35" s="87">
        <v>4142</v>
      </c>
      <c r="P35" s="86">
        <v>2586</v>
      </c>
      <c r="Q35" s="85">
        <v>1520</v>
      </c>
    </row>
    <row r="36" spans="1:17" outlineLevel="1">
      <c r="A36" s="93" t="s">
        <v>15</v>
      </c>
      <c r="B36" s="90">
        <f>B35-B37</f>
        <v>462</v>
      </c>
      <c r="C36" s="90">
        <f>C35-C37</f>
        <v>585</v>
      </c>
      <c r="D36" s="90">
        <f>D35-D37</f>
        <v>494</v>
      </c>
      <c r="E36" s="90">
        <f>E35-E37</f>
        <v>751</v>
      </c>
      <c r="F36" s="91">
        <f>F35-F37</f>
        <v>751</v>
      </c>
      <c r="G36" s="90">
        <v>523</v>
      </c>
      <c r="H36" s="90">
        <v>983</v>
      </c>
      <c r="I36" s="90">
        <v>407</v>
      </c>
      <c r="J36" s="90">
        <v>1773.0000000000027</v>
      </c>
      <c r="K36" s="90">
        <v>647</v>
      </c>
      <c r="L36" s="123">
        <v>430</v>
      </c>
      <c r="M36" s="123">
        <v>452</v>
      </c>
      <c r="N36" s="88">
        <v>570</v>
      </c>
      <c r="O36" s="87">
        <v>525</v>
      </c>
      <c r="P36" s="86">
        <v>524</v>
      </c>
      <c r="Q36" s="85">
        <v>266</v>
      </c>
    </row>
    <row r="37" spans="1:17" outlineLevel="1">
      <c r="A37" s="93" t="s">
        <v>14</v>
      </c>
      <c r="B37" s="90">
        <v>249</v>
      </c>
      <c r="C37" s="90">
        <v>422</v>
      </c>
      <c r="D37" s="90">
        <v>570</v>
      </c>
      <c r="E37" s="90">
        <v>888</v>
      </c>
      <c r="F37" s="91">
        <v>1152</v>
      </c>
      <c r="G37" s="90">
        <v>1472</v>
      </c>
      <c r="H37" s="90">
        <v>2486</v>
      </c>
      <c r="I37" s="90">
        <v>3394</v>
      </c>
      <c r="J37" s="90">
        <v>2431.0000000000009</v>
      </c>
      <c r="K37" s="101">
        <v>2578</v>
      </c>
      <c r="L37" s="123">
        <v>1998</v>
      </c>
      <c r="M37" s="123">
        <v>746</v>
      </c>
      <c r="N37" s="122">
        <v>904</v>
      </c>
      <c r="O37" s="121">
        <v>3617</v>
      </c>
      <c r="P37" s="120">
        <v>2062</v>
      </c>
      <c r="Q37" s="119">
        <v>1254</v>
      </c>
    </row>
    <row r="38" spans="1:17">
      <c r="A38" s="118"/>
      <c r="B38" s="117" t="s">
        <v>5</v>
      </c>
      <c r="C38" s="116"/>
      <c r="D38" s="116"/>
      <c r="E38" s="116"/>
      <c r="F38" s="116"/>
      <c r="G38" s="116"/>
      <c r="H38" s="116"/>
      <c r="I38" s="116"/>
      <c r="J38" s="115"/>
      <c r="K38" s="115"/>
      <c r="L38" s="114"/>
      <c r="M38" s="114"/>
      <c r="N38" s="22"/>
      <c r="O38" s="113"/>
      <c r="P38" s="112"/>
      <c r="Q38" s="111"/>
    </row>
    <row r="39" spans="1:17" ht="24" outlineLevel="1">
      <c r="A39" s="95" t="s">
        <v>18</v>
      </c>
      <c r="B39" s="92">
        <v>3418</v>
      </c>
      <c r="C39" s="90">
        <v>2890</v>
      </c>
      <c r="D39" s="90">
        <v>5282</v>
      </c>
      <c r="E39" s="90">
        <v>3454</v>
      </c>
      <c r="F39" s="91">
        <v>2089</v>
      </c>
      <c r="G39" s="103">
        <v>3166</v>
      </c>
      <c r="H39" s="103">
        <v>4335.0000000000009</v>
      </c>
      <c r="I39" s="103">
        <v>6858</v>
      </c>
      <c r="J39" s="103">
        <v>5335</v>
      </c>
      <c r="K39" s="103">
        <v>4040</v>
      </c>
      <c r="L39" s="100">
        <v>3121</v>
      </c>
      <c r="M39" s="100">
        <v>3452</v>
      </c>
      <c r="N39" s="110">
        <v>5035</v>
      </c>
      <c r="O39" s="109">
        <v>5379</v>
      </c>
      <c r="P39" s="108">
        <v>4574</v>
      </c>
      <c r="Q39" s="107">
        <v>2277</v>
      </c>
    </row>
    <row r="40" spans="1:17" outlineLevel="1">
      <c r="A40" s="93" t="s">
        <v>15</v>
      </c>
      <c r="B40" s="92">
        <f>B39-B41</f>
        <v>819</v>
      </c>
      <c r="C40" s="90">
        <f>C39-C41</f>
        <v>494</v>
      </c>
      <c r="D40" s="90">
        <f>D39-D41</f>
        <v>1088</v>
      </c>
      <c r="E40" s="90">
        <f>E39-E41</f>
        <v>340</v>
      </c>
      <c r="F40" s="91">
        <f>F39-F41</f>
        <v>338</v>
      </c>
      <c r="G40" s="90">
        <v>355</v>
      </c>
      <c r="H40" s="90">
        <v>427.00000000000273</v>
      </c>
      <c r="I40" s="90">
        <v>835</v>
      </c>
      <c r="J40" s="90">
        <v>917</v>
      </c>
      <c r="K40" s="101">
        <v>720</v>
      </c>
      <c r="L40" s="102">
        <v>807</v>
      </c>
      <c r="M40" s="102">
        <v>495</v>
      </c>
      <c r="N40" s="103">
        <v>968</v>
      </c>
      <c r="O40" s="106">
        <v>313</v>
      </c>
      <c r="P40" s="105">
        <v>680</v>
      </c>
      <c r="Q40" s="104">
        <v>236</v>
      </c>
    </row>
    <row r="41" spans="1:17" outlineLevel="1">
      <c r="A41" s="93" t="s">
        <v>14</v>
      </c>
      <c r="B41" s="92">
        <v>2599</v>
      </c>
      <c r="C41" s="90">
        <v>2396</v>
      </c>
      <c r="D41" s="90">
        <v>4194</v>
      </c>
      <c r="E41" s="90">
        <v>3114</v>
      </c>
      <c r="F41" s="91">
        <v>1751</v>
      </c>
      <c r="G41" s="90">
        <v>2811</v>
      </c>
      <c r="H41" s="90">
        <v>3907.9999999999982</v>
      </c>
      <c r="I41" s="90">
        <v>6023</v>
      </c>
      <c r="J41" s="90">
        <v>4418</v>
      </c>
      <c r="K41" s="101">
        <v>3320</v>
      </c>
      <c r="L41" s="100">
        <v>2314</v>
      </c>
      <c r="M41" s="100">
        <v>2957</v>
      </c>
      <c r="N41" s="99">
        <v>4067</v>
      </c>
      <c r="O41" s="98">
        <v>5066</v>
      </c>
      <c r="P41" s="97">
        <v>3894</v>
      </c>
      <c r="Q41" s="96">
        <v>2041</v>
      </c>
    </row>
    <row r="42" spans="1:17" ht="21.75" customHeight="1" outlineLevel="1">
      <c r="A42" s="95" t="s">
        <v>17</v>
      </c>
      <c r="B42" s="92">
        <v>2110</v>
      </c>
      <c r="C42" s="90">
        <v>2450</v>
      </c>
      <c r="D42" s="90">
        <v>2832</v>
      </c>
      <c r="E42" s="90">
        <v>3493</v>
      </c>
      <c r="F42" s="91">
        <v>1911</v>
      </c>
      <c r="G42" s="103">
        <v>1946</v>
      </c>
      <c r="H42" s="103">
        <v>1961.0000000000009</v>
      </c>
      <c r="I42" s="103">
        <v>3153</v>
      </c>
      <c r="J42" s="103">
        <v>5460</v>
      </c>
      <c r="K42" s="103">
        <v>2776</v>
      </c>
      <c r="L42" s="100">
        <v>1976</v>
      </c>
      <c r="M42" s="100">
        <v>1733</v>
      </c>
      <c r="N42" s="88">
        <v>2530</v>
      </c>
      <c r="O42" s="87">
        <v>4911</v>
      </c>
      <c r="P42" s="86">
        <v>3494</v>
      </c>
      <c r="Q42" s="85">
        <v>1754</v>
      </c>
    </row>
    <row r="43" spans="1:17" outlineLevel="1">
      <c r="A43" s="93" t="s">
        <v>15</v>
      </c>
      <c r="B43" s="92">
        <f>B42-B44</f>
        <v>168</v>
      </c>
      <c r="C43" s="90">
        <f>C42-C44</f>
        <v>149</v>
      </c>
      <c r="D43" s="90">
        <f>D42-D44</f>
        <v>231</v>
      </c>
      <c r="E43" s="90">
        <f>E42-E44</f>
        <v>221</v>
      </c>
      <c r="F43" s="91">
        <f>F42-F44</f>
        <v>266</v>
      </c>
      <c r="G43" s="90">
        <v>256</v>
      </c>
      <c r="H43" s="90">
        <v>212.00000000000136</v>
      </c>
      <c r="I43" s="90">
        <v>331</v>
      </c>
      <c r="J43" s="90">
        <v>551</v>
      </c>
      <c r="K43" s="101">
        <v>340</v>
      </c>
      <c r="L43" s="102">
        <v>373</v>
      </c>
      <c r="M43" s="102">
        <v>277</v>
      </c>
      <c r="N43" s="99">
        <v>347</v>
      </c>
      <c r="O43" s="98">
        <v>428</v>
      </c>
      <c r="P43" s="97">
        <v>266</v>
      </c>
      <c r="Q43" s="96">
        <v>343</v>
      </c>
    </row>
    <row r="44" spans="1:17" outlineLevel="1">
      <c r="A44" s="93" t="s">
        <v>14</v>
      </c>
      <c r="B44" s="92">
        <v>1942</v>
      </c>
      <c r="C44" s="90">
        <v>2301</v>
      </c>
      <c r="D44" s="90">
        <v>2601</v>
      </c>
      <c r="E44" s="90">
        <v>3272</v>
      </c>
      <c r="F44" s="91">
        <v>1645</v>
      </c>
      <c r="G44" s="90">
        <v>1690</v>
      </c>
      <c r="H44" s="90">
        <v>1748.9999999999995</v>
      </c>
      <c r="I44" s="90">
        <v>2822</v>
      </c>
      <c r="J44" s="90">
        <v>4909</v>
      </c>
      <c r="K44" s="101">
        <v>2436</v>
      </c>
      <c r="L44" s="100">
        <v>1603</v>
      </c>
      <c r="M44" s="100">
        <v>1456</v>
      </c>
      <c r="N44" s="99">
        <v>2183</v>
      </c>
      <c r="O44" s="98">
        <v>4483</v>
      </c>
      <c r="P44" s="97">
        <v>3228</v>
      </c>
      <c r="Q44" s="96">
        <v>1411</v>
      </c>
    </row>
    <row r="45" spans="1:17" ht="24" outlineLevel="1">
      <c r="A45" s="95" t="s">
        <v>16</v>
      </c>
      <c r="B45" s="92">
        <v>793</v>
      </c>
      <c r="C45" s="90">
        <v>791</v>
      </c>
      <c r="D45" s="90">
        <v>1158</v>
      </c>
      <c r="E45" s="90">
        <v>1470</v>
      </c>
      <c r="F45" s="91">
        <v>1350</v>
      </c>
      <c r="G45" s="90">
        <v>1037</v>
      </c>
      <c r="H45" s="90">
        <v>2040</v>
      </c>
      <c r="I45" s="90">
        <v>3324</v>
      </c>
      <c r="J45" s="90">
        <v>4360.0000000000027</v>
      </c>
      <c r="K45" s="90">
        <v>4070</v>
      </c>
      <c r="L45" s="94">
        <v>2681</v>
      </c>
      <c r="M45" s="94">
        <v>875</v>
      </c>
      <c r="N45" s="88">
        <v>1137</v>
      </c>
      <c r="O45" s="87">
        <v>4039</v>
      </c>
      <c r="P45" s="86">
        <v>2673</v>
      </c>
      <c r="Q45" s="85">
        <v>1258</v>
      </c>
    </row>
    <row r="46" spans="1:17" outlineLevel="1">
      <c r="A46" s="93" t="s">
        <v>15</v>
      </c>
      <c r="B46" s="92">
        <f>B45-B47</f>
        <v>99</v>
      </c>
      <c r="C46" s="90">
        <f>C45-C47</f>
        <v>244</v>
      </c>
      <c r="D46" s="90">
        <f>D45-D47</f>
        <v>184</v>
      </c>
      <c r="E46" s="90">
        <f>E45-E47</f>
        <v>301</v>
      </c>
      <c r="F46" s="91">
        <f>F45-F47</f>
        <v>281</v>
      </c>
      <c r="G46" s="90">
        <v>189</v>
      </c>
      <c r="H46" s="90">
        <v>218.00000000000091</v>
      </c>
      <c r="I46" s="90">
        <v>249</v>
      </c>
      <c r="J46" s="90">
        <v>1052.0000000000036</v>
      </c>
      <c r="K46" s="90">
        <v>285</v>
      </c>
      <c r="L46" s="89">
        <v>181</v>
      </c>
      <c r="M46" s="89">
        <v>154</v>
      </c>
      <c r="N46" s="88">
        <v>232</v>
      </c>
      <c r="O46" s="87">
        <v>277</v>
      </c>
      <c r="P46" s="86">
        <v>166</v>
      </c>
      <c r="Q46" s="85">
        <v>156</v>
      </c>
    </row>
    <row r="47" spans="1:17" ht="12.75" outlineLevel="1" thickBot="1">
      <c r="A47" s="84" t="s">
        <v>14</v>
      </c>
      <c r="B47" s="83">
        <v>694</v>
      </c>
      <c r="C47" s="81">
        <v>547</v>
      </c>
      <c r="D47" s="81">
        <v>974</v>
      </c>
      <c r="E47" s="81">
        <v>1169</v>
      </c>
      <c r="F47" s="82">
        <v>1069</v>
      </c>
      <c r="G47" s="81">
        <v>848</v>
      </c>
      <c r="H47" s="81">
        <v>1821.9999999999991</v>
      </c>
      <c r="I47" s="81">
        <v>3075</v>
      </c>
      <c r="J47" s="81">
        <v>3307.9999999999991</v>
      </c>
      <c r="K47" s="81">
        <v>3785</v>
      </c>
      <c r="L47" s="80">
        <v>2500</v>
      </c>
      <c r="M47" s="80">
        <v>721</v>
      </c>
      <c r="N47" s="80">
        <v>905</v>
      </c>
      <c r="O47" s="80">
        <v>3762</v>
      </c>
      <c r="P47" s="79">
        <v>2507</v>
      </c>
      <c r="Q47" s="78">
        <v>1102</v>
      </c>
    </row>
    <row r="48" spans="1:17" ht="6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M48" s="77"/>
    </row>
    <row r="49" spans="1:17" ht="12.75" thickBot="1">
      <c r="A49" s="2" t="s">
        <v>0</v>
      </c>
      <c r="B49" s="2"/>
      <c r="C49" s="2"/>
      <c r="D49" s="2"/>
      <c r="E49" s="2"/>
      <c r="F49" s="2"/>
      <c r="G49" s="2"/>
      <c r="H49" s="2"/>
      <c r="I49" s="2"/>
      <c r="J49" s="2"/>
      <c r="K49" s="2"/>
      <c r="M49" s="77"/>
    </row>
    <row r="50" spans="1:17" ht="11.25" customHeight="1" thickBot="1">
      <c r="A50" s="76"/>
      <c r="B50" s="76"/>
      <c r="C50" s="76"/>
      <c r="D50" s="76"/>
      <c r="E50" s="76"/>
      <c r="F50" s="76"/>
      <c r="G50" s="76"/>
      <c r="H50" s="76"/>
      <c r="I50" s="75"/>
      <c r="J50" s="75"/>
      <c r="K50" s="75"/>
      <c r="L50" s="75"/>
      <c r="M50" s="74"/>
      <c r="O50" s="74"/>
      <c r="P50" s="74"/>
      <c r="Q50" s="74" t="s">
        <v>13</v>
      </c>
    </row>
    <row r="51" spans="1:17">
      <c r="A51" s="73"/>
      <c r="B51" s="72">
        <v>2005</v>
      </c>
      <c r="C51" s="72">
        <v>2006</v>
      </c>
      <c r="D51" s="72">
        <v>2007</v>
      </c>
      <c r="E51" s="72">
        <v>2008</v>
      </c>
      <c r="F51" s="72">
        <v>2009</v>
      </c>
      <c r="G51" s="72">
        <v>2010</v>
      </c>
      <c r="H51" s="72">
        <v>2011</v>
      </c>
      <c r="I51" s="72">
        <v>2012</v>
      </c>
      <c r="J51" s="72">
        <v>2013</v>
      </c>
      <c r="K51" s="71">
        <v>2014</v>
      </c>
      <c r="L51" s="69">
        <v>2015</v>
      </c>
      <c r="M51" s="69">
        <v>2016</v>
      </c>
      <c r="N51" s="70">
        <v>2017</v>
      </c>
      <c r="O51" s="69">
        <v>2018</v>
      </c>
      <c r="P51" s="69">
        <v>2019</v>
      </c>
      <c r="Q51" s="68">
        <v>2020</v>
      </c>
    </row>
    <row r="52" spans="1:17" ht="12.75" thickBot="1">
      <c r="A52" s="67" t="s">
        <v>12</v>
      </c>
      <c r="B52" s="66">
        <v>1</v>
      </c>
      <c r="C52" s="66">
        <v>2</v>
      </c>
      <c r="D52" s="66">
        <v>3</v>
      </c>
      <c r="E52" s="66">
        <v>4</v>
      </c>
      <c r="F52" s="66">
        <v>5</v>
      </c>
      <c r="G52" s="66">
        <v>6</v>
      </c>
      <c r="H52" s="66">
        <v>7</v>
      </c>
      <c r="I52" s="66">
        <v>8</v>
      </c>
      <c r="J52" s="66">
        <v>9</v>
      </c>
      <c r="K52" s="66">
        <v>10</v>
      </c>
      <c r="L52" s="65">
        <v>11</v>
      </c>
      <c r="M52" s="63">
        <v>12</v>
      </c>
      <c r="N52" s="64">
        <v>13</v>
      </c>
      <c r="O52" s="63">
        <v>14</v>
      </c>
      <c r="P52" s="63">
        <v>15</v>
      </c>
      <c r="Q52" s="62">
        <v>15</v>
      </c>
    </row>
    <row r="53" spans="1:17">
      <c r="A53" s="61"/>
      <c r="B53" s="60" t="s">
        <v>4</v>
      </c>
      <c r="C53" s="60"/>
      <c r="D53" s="60"/>
      <c r="E53" s="60"/>
      <c r="F53" s="60"/>
      <c r="G53" s="60"/>
      <c r="H53" s="60"/>
      <c r="I53" s="60"/>
      <c r="J53" s="34"/>
      <c r="K53" s="33"/>
      <c r="L53" s="32"/>
      <c r="M53" s="32"/>
      <c r="N53" s="32"/>
      <c r="O53" s="32"/>
      <c r="P53" s="32"/>
      <c r="Q53" s="32"/>
    </row>
    <row r="54" spans="1:17" outlineLevel="1">
      <c r="A54" s="39" t="s">
        <v>9</v>
      </c>
      <c r="B54" s="52">
        <f>B7/B$7*100</f>
        <v>100</v>
      </c>
      <c r="C54" s="52">
        <f>C7/C$7*100</f>
        <v>100</v>
      </c>
      <c r="D54" s="52">
        <f>D7/D$7*100</f>
        <v>100</v>
      </c>
      <c r="E54" s="52">
        <f>E7/E$7*100</f>
        <v>100</v>
      </c>
      <c r="F54" s="52">
        <f>F7/F$7*100</f>
        <v>100</v>
      </c>
      <c r="G54" s="52">
        <f>G7/G$7*100</f>
        <v>100</v>
      </c>
      <c r="H54" s="52">
        <f>H7/H$7*100</f>
        <v>100</v>
      </c>
      <c r="I54" s="52">
        <f>I7/I$7*100</f>
        <v>100</v>
      </c>
      <c r="J54" s="51">
        <f>J7/J$7*100</f>
        <v>100</v>
      </c>
      <c r="K54" s="58">
        <f>K7/K$7*100</f>
        <v>100</v>
      </c>
      <c r="L54" s="59">
        <f>L7/L$7*100</f>
        <v>100</v>
      </c>
      <c r="M54" s="59">
        <f>M7/M$7*100</f>
        <v>100</v>
      </c>
      <c r="N54" s="58">
        <f>N7/N$7*100</f>
        <v>100</v>
      </c>
      <c r="O54" s="58">
        <f>O7/O$7*100</f>
        <v>100</v>
      </c>
      <c r="P54" s="57">
        <f>P7/P$7*100</f>
        <v>100</v>
      </c>
      <c r="Q54" s="56">
        <f>Q7/Q$7*100</f>
        <v>100</v>
      </c>
    </row>
    <row r="55" spans="1:17" outlineLevel="1">
      <c r="A55" s="39" t="s">
        <v>8</v>
      </c>
      <c r="B55" s="52">
        <f>B8/B$7*100</f>
        <v>41.601995565410199</v>
      </c>
      <c r="C55" s="52">
        <f>C8/C$7*100</f>
        <v>42.791826070728753</v>
      </c>
      <c r="D55" s="52">
        <f>D8/D$7*100</f>
        <v>39.603960396039604</v>
      </c>
      <c r="E55" s="52">
        <f>E8/E$7*100</f>
        <v>45.269523376032254</v>
      </c>
      <c r="F55" s="52">
        <f>F8/F$7*100</f>
        <v>57.169161796493469</v>
      </c>
      <c r="G55" s="52">
        <f>G8/G$7*100</f>
        <v>58.695506146302144</v>
      </c>
      <c r="H55" s="52">
        <f>H8/H$7*100</f>
        <v>57.423770366208693</v>
      </c>
      <c r="I55" s="52">
        <f>I8/I$7*100</f>
        <v>52.197447662747344</v>
      </c>
      <c r="J55" s="51">
        <f>J8/J$7*100</f>
        <v>49.251582225496449</v>
      </c>
      <c r="K55" s="52">
        <f>K8/K$7*100</f>
        <v>43.100564499268238</v>
      </c>
      <c r="L55" s="55">
        <f>L8/L$7*100</f>
        <v>39.574269732753265</v>
      </c>
      <c r="M55" s="55">
        <f>M8/M$7*100</f>
        <v>39.797337572024638</v>
      </c>
      <c r="N55" s="52">
        <f>N8/N$7*100</f>
        <v>47.923399162178335</v>
      </c>
      <c r="O55" s="52">
        <f>O8/O$7*100</f>
        <v>46.773893986107502</v>
      </c>
      <c r="P55" s="54">
        <f>P8/P$7*100</f>
        <v>38.975058235327538</v>
      </c>
      <c r="Q55" s="53">
        <f>Q8/Q$7*100</f>
        <v>40.41234790446147</v>
      </c>
    </row>
    <row r="56" spans="1:17" outlineLevel="1">
      <c r="A56" s="39" t="s">
        <v>7</v>
      </c>
      <c r="B56" s="52">
        <f>B9/B$7*100</f>
        <v>58.398004434589801</v>
      </c>
      <c r="C56" s="52">
        <f>C9/C$7*100</f>
        <v>57.208173929271254</v>
      </c>
      <c r="D56" s="52">
        <f>D9/D$7*100</f>
        <v>60.396039603960396</v>
      </c>
      <c r="E56" s="52">
        <f>E9/E$7*100</f>
        <v>54.730476623967746</v>
      </c>
      <c r="F56" s="52">
        <f>F9/F$7*100</f>
        <v>42.830838203506531</v>
      </c>
      <c r="G56" s="52">
        <f>G9/G$7*100</f>
        <v>41.304493853697856</v>
      </c>
      <c r="H56" s="52">
        <f>H9/H$7*100</f>
        <v>42.576229633791321</v>
      </c>
      <c r="I56" s="52">
        <f>I9/I$7*100</f>
        <v>47.802552337252649</v>
      </c>
      <c r="J56" s="51">
        <f>J9/J$7*100</f>
        <v>50.748417774503572</v>
      </c>
      <c r="K56" s="49">
        <f>K9/K$7*100</f>
        <v>56.899435500731755</v>
      </c>
      <c r="L56" s="50">
        <f>L9/L$7*100</f>
        <v>60.425730267246735</v>
      </c>
      <c r="M56" s="50">
        <f>M9/M$7*100</f>
        <v>60.202662427975362</v>
      </c>
      <c r="N56" s="49">
        <f>N9/N$7*100</f>
        <v>52.076600837821665</v>
      </c>
      <c r="O56" s="49">
        <f>O9/O$7*100</f>
        <v>53.226106013892505</v>
      </c>
      <c r="P56" s="48">
        <f>P9/P$7*100</f>
        <v>61.024941764672455</v>
      </c>
      <c r="Q56" s="47">
        <f>Q9/Q$7*100</f>
        <v>59.587652095538537</v>
      </c>
    </row>
    <row r="57" spans="1:17">
      <c r="A57" s="27"/>
      <c r="B57" s="26" t="s">
        <v>11</v>
      </c>
      <c r="C57" s="46"/>
      <c r="D57" s="44"/>
      <c r="E57" s="44"/>
      <c r="F57" s="44"/>
      <c r="G57" s="44"/>
      <c r="H57" s="44"/>
      <c r="I57" s="44"/>
      <c r="J57" s="25"/>
      <c r="K57" s="24"/>
      <c r="L57" s="23"/>
      <c r="M57" s="23"/>
      <c r="N57" s="22"/>
      <c r="O57" s="22"/>
      <c r="P57" s="22"/>
      <c r="Q57" s="22"/>
    </row>
    <row r="58" spans="1:17" outlineLevel="1">
      <c r="A58" s="39" t="s">
        <v>9</v>
      </c>
      <c r="B58" s="11">
        <f>SUM(B59:B60)</f>
        <v>100</v>
      </c>
      <c r="C58" s="11">
        <f>SUM(C59:C60)</f>
        <v>100</v>
      </c>
      <c r="D58" s="11">
        <f>SUM(D59:D60)</f>
        <v>100</v>
      </c>
      <c r="E58" s="11">
        <f>SUM(E59:E60)</f>
        <v>100</v>
      </c>
      <c r="F58" s="11">
        <f>SUM(F59:F60)</f>
        <v>100</v>
      </c>
      <c r="G58" s="11">
        <f>SUM(G59:G60)</f>
        <v>100</v>
      </c>
      <c r="H58" s="12">
        <f>SUM(H59:H60)</f>
        <v>100.00000000000024</v>
      </c>
      <c r="I58" s="11">
        <f>SUM(I59:I60)</f>
        <v>100</v>
      </c>
      <c r="J58" s="45">
        <f>SUM(J59:J60)</f>
        <v>100.00000000000014</v>
      </c>
      <c r="K58" s="42">
        <f>SUM(K59:K60)</f>
        <v>100</v>
      </c>
      <c r="L58" s="43">
        <f>SUM(L59:L60)</f>
        <v>100</v>
      </c>
      <c r="M58" s="43">
        <f>SUM(M59:M60)</f>
        <v>100</v>
      </c>
      <c r="N58" s="42">
        <f>SUM(N59:N60)</f>
        <v>100</v>
      </c>
      <c r="O58" s="41">
        <f>SUM(O59:O60)</f>
        <v>100</v>
      </c>
      <c r="P58" s="41">
        <f>SUM(P59:P60)</f>
        <v>100</v>
      </c>
      <c r="Q58" s="40">
        <f>SUM(Q59:Q60)</f>
        <v>100</v>
      </c>
    </row>
    <row r="59" spans="1:17" outlineLevel="1">
      <c r="A59" s="39" t="s">
        <v>8</v>
      </c>
      <c r="B59" s="11">
        <f>B12/B$11*100</f>
        <v>45.536609829488469</v>
      </c>
      <c r="C59" s="11">
        <f>C12/C$11*100</f>
        <v>49.256292906178487</v>
      </c>
      <c r="D59" s="11">
        <f>D12/D$11*100</f>
        <v>38.502454991816691</v>
      </c>
      <c r="E59" s="11">
        <f>E12/E$11*100</f>
        <v>60.055607043558858</v>
      </c>
      <c r="F59" s="11">
        <f>F12/F$11*100</f>
        <v>63.44485749690211</v>
      </c>
      <c r="G59" s="11">
        <f>G12/G$11*100</f>
        <v>61.92289386006663</v>
      </c>
      <c r="H59" s="12">
        <f>H12/H$11*100</f>
        <v>65.134255492270171</v>
      </c>
      <c r="I59" s="11">
        <f>I12/I$11*100</f>
        <v>43.782280492649974</v>
      </c>
      <c r="J59" s="45">
        <f>J12/J$11*100</f>
        <v>52.073031570939591</v>
      </c>
      <c r="K59" s="11">
        <f>K12/K$11*100</f>
        <v>49.493052947803228</v>
      </c>
      <c r="L59" s="12">
        <f>L12/L$11*100</f>
        <v>46.141669964384647</v>
      </c>
      <c r="M59" s="12">
        <f>M12/M$11*100</f>
        <v>49.891774891774894</v>
      </c>
      <c r="N59" s="11">
        <f>N12/N$11*100</f>
        <v>51.641137855579863</v>
      </c>
      <c r="O59" s="10">
        <f>O12/O$11*100</f>
        <v>48.481781376518221</v>
      </c>
      <c r="P59" s="10">
        <f>P12/P$11*100</f>
        <v>48.967416245984396</v>
      </c>
      <c r="Q59" s="9">
        <f>Q12/Q$11*100</f>
        <v>42.757009345794394</v>
      </c>
    </row>
    <row r="60" spans="1:17" outlineLevel="1">
      <c r="A60" s="39" t="s">
        <v>7</v>
      </c>
      <c r="B60" s="11">
        <f>B13/B$11*100</f>
        <v>54.463390170511538</v>
      </c>
      <c r="C60" s="11">
        <f>C13/C$11*100</f>
        <v>50.743707093821513</v>
      </c>
      <c r="D60" s="11">
        <f>D13/D$11*100</f>
        <v>61.497545008183309</v>
      </c>
      <c r="E60" s="11">
        <f>E13/E$11*100</f>
        <v>39.944392956441149</v>
      </c>
      <c r="F60" s="11">
        <f>F13/F$11*100</f>
        <v>36.55514250309789</v>
      </c>
      <c r="G60" s="11">
        <f>G13/G$11*100</f>
        <v>38.077106139933363</v>
      </c>
      <c r="H60" s="12">
        <f>H13/H$11*100</f>
        <v>34.865744507730071</v>
      </c>
      <c r="I60" s="11">
        <f>I13/I$11*100</f>
        <v>56.217719507350019</v>
      </c>
      <c r="J60" s="45">
        <f>J13/J$11*100</f>
        <v>47.926968429060544</v>
      </c>
      <c r="K60" s="11">
        <f>K13/K$11*100</f>
        <v>50.506947052196772</v>
      </c>
      <c r="L60" s="37">
        <f>L13/L$11*100</f>
        <v>53.858330035615353</v>
      </c>
      <c r="M60" s="37">
        <f>M13/M$11*100</f>
        <v>50.108225108225113</v>
      </c>
      <c r="N60" s="30">
        <f>N13/N$11*100</f>
        <v>48.358862144420137</v>
      </c>
      <c r="O60" s="29">
        <f>O13/O$11*100</f>
        <v>51.518218623481779</v>
      </c>
      <c r="P60" s="29">
        <f>P13/P$11*100</f>
        <v>51.032583754015604</v>
      </c>
      <c r="Q60" s="28">
        <f>Q13/Q$11*100</f>
        <v>57.242990654205606</v>
      </c>
    </row>
    <row r="61" spans="1:17" ht="12" customHeight="1">
      <c r="A61" s="27"/>
      <c r="B61" s="26" t="s">
        <v>10</v>
      </c>
      <c r="C61" s="44"/>
      <c r="D61" s="44"/>
      <c r="E61" s="44"/>
      <c r="F61" s="44"/>
      <c r="G61" s="44"/>
      <c r="H61" s="44"/>
      <c r="I61" s="44"/>
      <c r="J61" s="25"/>
      <c r="K61" s="24"/>
      <c r="L61" s="23"/>
      <c r="M61" s="23"/>
      <c r="N61" s="22"/>
      <c r="O61" s="22"/>
      <c r="P61" s="22"/>
      <c r="Q61" s="22"/>
    </row>
    <row r="62" spans="1:17" outlineLevel="1">
      <c r="A62" s="39" t="s">
        <v>9</v>
      </c>
      <c r="B62" s="11">
        <f>SUM(B63:B64)</f>
        <v>100</v>
      </c>
      <c r="C62" s="11">
        <f>SUM(C63:C64)</f>
        <v>100</v>
      </c>
      <c r="D62" s="11">
        <f>SUM(D63:D64)</f>
        <v>100</v>
      </c>
      <c r="E62" s="11">
        <f>SUM(E63:E64)</f>
        <v>100</v>
      </c>
      <c r="F62" s="11">
        <f>SUM(F63:F64)</f>
        <v>100</v>
      </c>
      <c r="G62" s="11">
        <f>SUM(G63:G64)</f>
        <v>100</v>
      </c>
      <c r="H62" s="12">
        <f>SUM(H63:H64)</f>
        <v>99.999999999999986</v>
      </c>
      <c r="I62" s="11">
        <f>SUM(I63:I64)</f>
        <v>100</v>
      </c>
      <c r="J62" s="12">
        <f>SUM(J63:J64)</f>
        <v>100</v>
      </c>
      <c r="K62" s="42">
        <f>SUM(K63:K64)</f>
        <v>100</v>
      </c>
      <c r="L62" s="43">
        <f>SUM(L63:L64)</f>
        <v>100</v>
      </c>
      <c r="M62" s="43">
        <f>SUM(M63:M64)</f>
        <v>100</v>
      </c>
      <c r="N62" s="42">
        <f>SUM(N63:N64)</f>
        <v>100</v>
      </c>
      <c r="O62" s="41">
        <f>SUM(O63:O64)</f>
        <v>100</v>
      </c>
      <c r="P62" s="41">
        <f>SUM(P63:P64)</f>
        <v>100</v>
      </c>
      <c r="Q62" s="40">
        <f>SUM(Q63:Q64)</f>
        <v>100</v>
      </c>
    </row>
    <row r="63" spans="1:17" outlineLevel="1">
      <c r="A63" s="39" t="s">
        <v>8</v>
      </c>
      <c r="B63" s="11">
        <f>B16/B$15*100</f>
        <v>40.713476783691959</v>
      </c>
      <c r="C63" s="11">
        <f>C16/C$15*100</f>
        <v>41.531943360463821</v>
      </c>
      <c r="D63" s="11">
        <f>D16/D$15*100</f>
        <v>39.812519367833907</v>
      </c>
      <c r="E63" s="11">
        <f>E16/E$15*100</f>
        <v>42.856062325088871</v>
      </c>
      <c r="F63" s="11">
        <f>F16/F$15*100</f>
        <v>55.660377358490564</v>
      </c>
      <c r="G63" s="11">
        <f>G16/G$15*100</f>
        <v>58.16518066635382</v>
      </c>
      <c r="H63" s="12">
        <f>H16/H$15*100</f>
        <v>56.316803925004379</v>
      </c>
      <c r="I63" s="11">
        <f>I16/I$15*100</f>
        <v>53.032034359115812</v>
      </c>
      <c r="J63" s="12">
        <f>J16/J$15*100</f>
        <v>48.648648648648653</v>
      </c>
      <c r="K63" s="11">
        <f>K16/K$15*100</f>
        <v>42.066913595239541</v>
      </c>
      <c r="L63" s="12">
        <f>L16/L$15*100</f>
        <v>37.97003383276946</v>
      </c>
      <c r="M63" s="12">
        <f>M16/M$15*100</f>
        <v>37.52737892431248</v>
      </c>
      <c r="N63" s="11">
        <f>N16/N$15*100</f>
        <v>47.043150025904815</v>
      </c>
      <c r="O63" s="10">
        <f>O16/O$15*100</f>
        <v>46.638604930847869</v>
      </c>
      <c r="P63" s="10">
        <f>P16/P$15*100</f>
        <v>37.563221372065883</v>
      </c>
      <c r="Q63" s="9">
        <f>Q16/Q$15*100</f>
        <v>40.01580611169652</v>
      </c>
    </row>
    <row r="64" spans="1:17" ht="12.75" outlineLevel="1" thickBot="1">
      <c r="A64" s="38" t="s">
        <v>7</v>
      </c>
      <c r="B64" s="6">
        <f>B17/B$15*100</f>
        <v>59.286523216308041</v>
      </c>
      <c r="C64" s="6">
        <f>C17/C$15*100</f>
        <v>58.468056639536179</v>
      </c>
      <c r="D64" s="6">
        <f>D17/D$15*100</f>
        <v>60.1874806321661</v>
      </c>
      <c r="E64" s="6">
        <f>E17/E$15*100</f>
        <v>57.143937674911129</v>
      </c>
      <c r="F64" s="6">
        <f>F17/F$15*100</f>
        <v>44.339622641509436</v>
      </c>
      <c r="G64" s="6">
        <f>G17/G$15*100</f>
        <v>41.83481933364618</v>
      </c>
      <c r="H64" s="7">
        <f>H17/H$15*100</f>
        <v>43.683196074995607</v>
      </c>
      <c r="I64" s="6">
        <f>I17/I$15*100</f>
        <v>46.967965640884195</v>
      </c>
      <c r="J64" s="7">
        <f>J17/J$15*100</f>
        <v>51.351351351351347</v>
      </c>
      <c r="K64" s="6">
        <f>K17/K$15*100</f>
        <v>57.933086404760459</v>
      </c>
      <c r="L64" s="37">
        <f>L17/L$15*100</f>
        <v>62.02996616723054</v>
      </c>
      <c r="M64" s="37">
        <f>M17/M$15*100</f>
        <v>62.47262107568752</v>
      </c>
      <c r="N64" s="6">
        <f>N17/N$15*100</f>
        <v>52.956849974095178</v>
      </c>
      <c r="O64" s="6">
        <f>O17/O$15*100</f>
        <v>53.361395069152138</v>
      </c>
      <c r="P64" s="5">
        <f>P17/P$15*100</f>
        <v>62.436778627934117</v>
      </c>
      <c r="Q64" s="4">
        <f>Q17/Q$15*100</f>
        <v>59.984193888303473</v>
      </c>
    </row>
    <row r="65" spans="1:17">
      <c r="A65" s="36"/>
      <c r="B65" s="35" t="s">
        <v>4</v>
      </c>
      <c r="C65" s="35"/>
      <c r="D65" s="35"/>
      <c r="E65" s="35"/>
      <c r="F65" s="35"/>
      <c r="G65" s="35"/>
      <c r="H65" s="35"/>
      <c r="I65" s="35"/>
      <c r="J65" s="34"/>
      <c r="K65" s="33"/>
      <c r="L65" s="32"/>
      <c r="M65" s="32"/>
      <c r="N65" s="32"/>
      <c r="O65" s="22"/>
      <c r="P65" s="22"/>
      <c r="Q65" s="22"/>
    </row>
    <row r="66" spans="1:17" outlineLevel="1">
      <c r="A66" s="21" t="s">
        <v>4</v>
      </c>
      <c r="B66" s="19">
        <f>SUM(B67:B69)</f>
        <v>99.999999999999986</v>
      </c>
      <c r="C66" s="19">
        <f>SUM(C67:C69)</f>
        <v>100</v>
      </c>
      <c r="D66" s="19">
        <f>SUM(D67:D69)</f>
        <v>99.999999999999986</v>
      </c>
      <c r="E66" s="19">
        <f>SUM(E67:E69)</f>
        <v>100</v>
      </c>
      <c r="F66" s="19">
        <f>SUM(F67:F69)</f>
        <v>100.00000000000001</v>
      </c>
      <c r="G66" s="19">
        <f>SUM(G67:G69)</f>
        <v>100</v>
      </c>
      <c r="H66" s="18">
        <f>SUM(H67:H69)</f>
        <v>100</v>
      </c>
      <c r="I66" s="19">
        <f>SUM(I67:I69)</f>
        <v>100</v>
      </c>
      <c r="J66" s="18">
        <f>SUM(J67:J69)</f>
        <v>100</v>
      </c>
      <c r="K66" s="16">
        <f>SUM(K67:K69)</f>
        <v>100</v>
      </c>
      <c r="L66" s="16">
        <f>SUM(L67:L69)</f>
        <v>100</v>
      </c>
      <c r="M66" s="16">
        <f>SUM(M67:M69)</f>
        <v>100</v>
      </c>
      <c r="N66" s="16">
        <f>SUM(N67:N69)</f>
        <v>100</v>
      </c>
      <c r="O66" s="15">
        <f>SUM(O67:O69)</f>
        <v>100</v>
      </c>
      <c r="P66" s="15">
        <f>SUM(P67:P69)</f>
        <v>100</v>
      </c>
      <c r="Q66" s="14">
        <f>SUM(Q67:Q69)</f>
        <v>100</v>
      </c>
    </row>
    <row r="67" spans="1:17" outlineLevel="1">
      <c r="A67" s="13" t="s">
        <v>3</v>
      </c>
      <c r="B67" s="11">
        <f>B19/B$7*100</f>
        <v>46.230598669623056</v>
      </c>
      <c r="C67" s="11">
        <f>C19/C$7*100</f>
        <v>45.469814313707197</v>
      </c>
      <c r="D67" s="11">
        <f>D19/D$7*100</f>
        <v>54.65085982282438</v>
      </c>
      <c r="E67" s="11">
        <f>E19/E$7*100</f>
        <v>39.235320892125628</v>
      </c>
      <c r="F67" s="11">
        <f>F19/F$7*100</f>
        <v>36.722440156912981</v>
      </c>
      <c r="G67" s="11">
        <f>G19/G$7*100</f>
        <v>50.675085645193796</v>
      </c>
      <c r="H67" s="12">
        <f>H19/H$7*100</f>
        <v>53.894478778282853</v>
      </c>
      <c r="I67" s="11">
        <f>I19/I$7*100</f>
        <v>54.463005448809866</v>
      </c>
      <c r="J67" s="12">
        <f>J19/J$7*100</f>
        <v>43.726350333188222</v>
      </c>
      <c r="K67" s="11">
        <f>K19/K$7*100</f>
        <v>38.333681789671751</v>
      </c>
      <c r="L67" s="11">
        <f>L19/L$7*100</f>
        <v>35.961777501553762</v>
      </c>
      <c r="M67" s="11">
        <f>M19/M$7*100</f>
        <v>53.188952910788792</v>
      </c>
      <c r="N67" s="11">
        <f>N19/N$7*100</f>
        <v>58.77917414721724</v>
      </c>
      <c r="O67" s="10">
        <f>O19/O$7*100</f>
        <v>35.567029456558075</v>
      </c>
      <c r="P67" s="10">
        <f>P19/P$7*100</f>
        <v>39.503437304698593</v>
      </c>
      <c r="Q67" s="9">
        <f>Q19/Q$7*100</f>
        <v>42.868409193330329</v>
      </c>
    </row>
    <row r="68" spans="1:17" outlineLevel="1">
      <c r="A68" s="13" t="s">
        <v>2</v>
      </c>
      <c r="B68" s="11">
        <f>B22/B$7*100</f>
        <v>39.874353288987436</v>
      </c>
      <c r="C68" s="11">
        <f>C22/C$7*100</f>
        <v>37.753102547354672</v>
      </c>
      <c r="D68" s="11">
        <f>D22/D$7*100</f>
        <v>30.875455966649294</v>
      </c>
      <c r="E68" s="11">
        <f>E22/E$7*100</f>
        <v>40.548800312113919</v>
      </c>
      <c r="F68" s="11">
        <f>F22/F$7*100</f>
        <v>37.234809062525024</v>
      </c>
      <c r="G68" s="11">
        <f>G22/G$7*100</f>
        <v>28.958151407268083</v>
      </c>
      <c r="H68" s="12">
        <f>H22/H$7*100</f>
        <v>17.968231268195517</v>
      </c>
      <c r="I68" s="11">
        <f>I22/I$7*100</f>
        <v>19.995698308001149</v>
      </c>
      <c r="J68" s="12">
        <f>J22/J$7*100</f>
        <v>27.596021833037536</v>
      </c>
      <c r="K68" s="11">
        <f>K22/K$7*100</f>
        <v>23.53648337863266</v>
      </c>
      <c r="L68" s="11">
        <f>L22/L$7*100</f>
        <v>24.347420758234929</v>
      </c>
      <c r="M68" s="11">
        <f>M22/M$7*100</f>
        <v>26.216968011126561</v>
      </c>
      <c r="N68" s="11">
        <f>N22/N$7*100</f>
        <v>25.59545182525434</v>
      </c>
      <c r="O68" s="10">
        <f>O22/O$7*100</f>
        <v>34.044054827086661</v>
      </c>
      <c r="P68" s="10">
        <f>P22/P$7*100</f>
        <v>30.617578546673485</v>
      </c>
      <c r="Q68" s="9">
        <f>Q22/Q$7*100</f>
        <v>25.833708877872919</v>
      </c>
    </row>
    <row r="69" spans="1:17" ht="24" outlineLevel="1">
      <c r="A69" s="31" t="s">
        <v>1</v>
      </c>
      <c r="B69" s="11">
        <f>B25/B$7*100</f>
        <v>13.895048041389504</v>
      </c>
      <c r="C69" s="11">
        <f>C25/C$7*100</f>
        <v>16.777083138938139</v>
      </c>
      <c r="D69" s="11">
        <f>D25/D$7*100</f>
        <v>14.473684210526317</v>
      </c>
      <c r="E69" s="11">
        <f>E25/E$7*100</f>
        <v>20.215878795760453</v>
      </c>
      <c r="F69" s="11">
        <f>F25/F$7*100</f>
        <v>26.042750780562006</v>
      </c>
      <c r="G69" s="11">
        <f>G25/G$7*100</f>
        <v>20.36676294753812</v>
      </c>
      <c r="H69" s="12">
        <f>H25/H$7*100</f>
        <v>28.137289953521634</v>
      </c>
      <c r="I69" s="11">
        <f>I25/I$7*100</f>
        <v>25.541296243188988</v>
      </c>
      <c r="J69" s="12">
        <f>J25/J$7*100</f>
        <v>28.677627833774231</v>
      </c>
      <c r="K69" s="11">
        <f>K25/K$7*100</f>
        <v>38.12983483169559</v>
      </c>
      <c r="L69" s="11">
        <f>L25/L$7*100</f>
        <v>39.690801740211313</v>
      </c>
      <c r="M69" s="11">
        <f>M25/M$7*100</f>
        <v>20.59407907808464</v>
      </c>
      <c r="N69" s="30">
        <f>N25/N$7*100</f>
        <v>15.625374027528427</v>
      </c>
      <c r="O69" s="29">
        <f>O25/O$7*100</f>
        <v>30.388915716355264</v>
      </c>
      <c r="P69" s="29">
        <f>P25/P$7*100</f>
        <v>29.878984148627918</v>
      </c>
      <c r="Q69" s="28">
        <f>Q25/Q$7*100</f>
        <v>31.297881928796755</v>
      </c>
    </row>
    <row r="70" spans="1:17">
      <c r="A70" s="27"/>
      <c r="B70" s="26" t="s">
        <v>6</v>
      </c>
      <c r="C70" s="26"/>
      <c r="D70" s="26"/>
      <c r="E70" s="26"/>
      <c r="F70" s="26"/>
      <c r="G70" s="26"/>
      <c r="H70" s="26"/>
      <c r="I70" s="26"/>
      <c r="J70" s="25"/>
      <c r="K70" s="24"/>
      <c r="L70" s="23"/>
      <c r="M70" s="23"/>
      <c r="N70" s="22"/>
      <c r="O70" s="22"/>
      <c r="P70" s="22"/>
      <c r="Q70" s="22"/>
    </row>
    <row r="71" spans="1:17" outlineLevel="1">
      <c r="A71" s="21" t="s">
        <v>4</v>
      </c>
      <c r="B71" s="19">
        <f>SUM(B72:B74)</f>
        <v>100</v>
      </c>
      <c r="C71" s="19">
        <f>SUM(C72:C74)</f>
        <v>100</v>
      </c>
      <c r="D71" s="19">
        <f>SUM(D72:D74)</f>
        <v>100</v>
      </c>
      <c r="E71" s="19">
        <f>SUM(E72:E74)</f>
        <v>100</v>
      </c>
      <c r="F71" s="19">
        <f>SUM(F72:F74)</f>
        <v>100</v>
      </c>
      <c r="G71" s="19">
        <f>SUM(G72:G74)</f>
        <v>100</v>
      </c>
      <c r="H71" s="18">
        <f>SUM(H72:H74)</f>
        <v>100</v>
      </c>
      <c r="I71" s="19">
        <f>SUM(I72:I74)</f>
        <v>100</v>
      </c>
      <c r="J71" s="18">
        <f>SUM(J72:J74)</f>
        <v>100</v>
      </c>
      <c r="K71" s="16">
        <f>SUM(K72:K74)</f>
        <v>100</v>
      </c>
      <c r="L71" s="17">
        <f>SUM(L72:L74)</f>
        <v>100</v>
      </c>
      <c r="M71" s="17">
        <f>SUM(M72:M74)</f>
        <v>100</v>
      </c>
      <c r="N71" s="17">
        <f>SUM(N72:N74)</f>
        <v>100</v>
      </c>
      <c r="O71" s="16">
        <f>SUM(O72:O74)</f>
        <v>100</v>
      </c>
      <c r="P71" s="15">
        <f>SUM(P72:P74)</f>
        <v>100</v>
      </c>
      <c r="Q71" s="14">
        <f>SUM(Q72:Q74)</f>
        <v>100</v>
      </c>
    </row>
    <row r="72" spans="1:17" outlineLevel="1">
      <c r="A72" s="13" t="s">
        <v>3</v>
      </c>
      <c r="B72" s="11">
        <f>B29/B$8*100</f>
        <v>35.220963801909839</v>
      </c>
      <c r="C72" s="11">
        <f>C29/C$8*100</f>
        <v>43.240296554731792</v>
      </c>
      <c r="D72" s="11">
        <f>D29/D$8*100</f>
        <v>51.118421052631582</v>
      </c>
      <c r="E72" s="11">
        <f>E29/E$8*100</f>
        <v>37.058316575696637</v>
      </c>
      <c r="F72" s="11">
        <f>F29/F$8*100</f>
        <v>34.981095084722028</v>
      </c>
      <c r="G72" s="11">
        <f>G29/G$8*100</f>
        <v>50.1029983978027</v>
      </c>
      <c r="H72" s="12">
        <f>H29/H$8*100</f>
        <v>55.296629013608481</v>
      </c>
      <c r="I72" s="11">
        <f>I29/I$8*100</f>
        <v>57.241947668429368</v>
      </c>
      <c r="J72" s="12">
        <f>J29/J$8*100</f>
        <v>52.508838727223264</v>
      </c>
      <c r="K72" s="11">
        <f>K29/K$8*100</f>
        <v>39.946640795537228</v>
      </c>
      <c r="L72" s="12">
        <f>L29/L$8*100</f>
        <v>29.603455045151154</v>
      </c>
      <c r="M72" s="12">
        <f>M29/M$8*100</f>
        <v>47.478781827259112</v>
      </c>
      <c r="N72" s="11">
        <f>N29/N$8*100</f>
        <v>59.777722277722276</v>
      </c>
      <c r="O72" s="10">
        <f>O29/O$8*100</f>
        <v>33.322744599745867</v>
      </c>
      <c r="P72" s="10">
        <f>P29/P$8*100</f>
        <v>34.679300291545189</v>
      </c>
      <c r="Q72" s="9">
        <f>Q29/Q$8*100</f>
        <v>42.598271536102594</v>
      </c>
    </row>
    <row r="73" spans="1:17" outlineLevel="1">
      <c r="A73" s="13" t="s">
        <v>2</v>
      </c>
      <c r="B73" s="11">
        <f>B32/B$8*100</f>
        <v>48.989562513879633</v>
      </c>
      <c r="C73" s="11">
        <f>C32/C$8*100</f>
        <v>34.8015699956389</v>
      </c>
      <c r="D73" s="11">
        <f>D32/D$8*100</f>
        <v>31.381578947368421</v>
      </c>
      <c r="E73" s="11">
        <f>E32/E$8*100</f>
        <v>39.399597816719336</v>
      </c>
      <c r="F73" s="11">
        <f>F32/F$8*100</f>
        <v>38.369976193810388</v>
      </c>
      <c r="G73" s="11">
        <f>G32/G$8*100</f>
        <v>27.065690089265278</v>
      </c>
      <c r="H73" s="12">
        <f>H32/H$8*100</f>
        <v>13.848616917192913</v>
      </c>
      <c r="I73" s="11">
        <f>I32/I$8*100</f>
        <v>16.65407595632168</v>
      </c>
      <c r="J73" s="12">
        <f>J32/J$8*100</f>
        <v>18.908077236877887</v>
      </c>
      <c r="K73" s="11">
        <f>K32/K$8*100</f>
        <v>20.943487751637157</v>
      </c>
      <c r="L73" s="12">
        <f>L32/L$8*100</f>
        <v>22.732626619552416</v>
      </c>
      <c r="M73" s="12">
        <f>M32/M$8*100</f>
        <v>22.616075886170744</v>
      </c>
      <c r="N73" s="11">
        <f>N32/N$8*100</f>
        <v>21.815684315684315</v>
      </c>
      <c r="O73" s="10">
        <f>O32/O$8*100</f>
        <v>33.783354510800507</v>
      </c>
      <c r="P73" s="10">
        <f>P32/P$8*100</f>
        <v>27.623906705539358</v>
      </c>
      <c r="Q73" s="9">
        <f>Q32/Q$8*100</f>
        <v>15.026484527460275</v>
      </c>
    </row>
    <row r="74" spans="1:17" ht="24" outlineLevel="1">
      <c r="A74" s="31" t="s">
        <v>1</v>
      </c>
      <c r="B74" s="11">
        <f>B35/B$8*100</f>
        <v>15.789473684210526</v>
      </c>
      <c r="C74" s="11">
        <f>C35/C$8*100</f>
        <v>21.958133449629308</v>
      </c>
      <c r="D74" s="11">
        <f>D35/D$8*100</f>
        <v>17.5</v>
      </c>
      <c r="E74" s="11">
        <f>E35/E$8*100</f>
        <v>23.542085607584028</v>
      </c>
      <c r="F74" s="11">
        <f>F35/F$8*100</f>
        <v>26.648928721467581</v>
      </c>
      <c r="G74" s="11">
        <f>G35/G$8*100</f>
        <v>22.831311512932022</v>
      </c>
      <c r="H74" s="12">
        <f>H35/H$8*100</f>
        <v>30.854754069198613</v>
      </c>
      <c r="I74" s="11">
        <f>I35/I$8*100</f>
        <v>26.103976375248955</v>
      </c>
      <c r="J74" s="12">
        <f>J35/J$8*100</f>
        <v>28.58308403589885</v>
      </c>
      <c r="K74" s="11">
        <f>K35/K$8*100</f>
        <v>39.109871452825615</v>
      </c>
      <c r="L74" s="12">
        <f>L35/L$8*100</f>
        <v>47.66391833529643</v>
      </c>
      <c r="M74" s="12">
        <f>M35/M$8*100</f>
        <v>29.905142286570147</v>
      </c>
      <c r="N74" s="30">
        <f>N35/N$8*100</f>
        <v>18.406593406593409</v>
      </c>
      <c r="O74" s="29">
        <f>O35/O$8*100</f>
        <v>32.893900889453619</v>
      </c>
      <c r="P74" s="29">
        <f>P35/P$8*100</f>
        <v>37.696793002915449</v>
      </c>
      <c r="Q74" s="28">
        <f>Q35/Q$8*100</f>
        <v>42.375243936437137</v>
      </c>
    </row>
    <row r="75" spans="1:17">
      <c r="A75" s="27"/>
      <c r="B75" s="26" t="s">
        <v>5</v>
      </c>
      <c r="C75" s="26"/>
      <c r="D75" s="26"/>
      <c r="E75" s="26"/>
      <c r="F75" s="26"/>
      <c r="G75" s="26"/>
      <c r="H75" s="26"/>
      <c r="I75" s="26"/>
      <c r="J75" s="25"/>
      <c r="K75" s="24"/>
      <c r="L75" s="23"/>
      <c r="M75" s="23"/>
      <c r="N75" s="22"/>
      <c r="O75" s="22"/>
      <c r="P75" s="22"/>
      <c r="Q75" s="22"/>
    </row>
    <row r="76" spans="1:17" outlineLevel="1">
      <c r="A76" s="21" t="s">
        <v>4</v>
      </c>
      <c r="B76" s="20">
        <f>SUM(B77:B79)</f>
        <v>100</v>
      </c>
      <c r="C76" s="19">
        <f>SUM(C77:C79)</f>
        <v>100</v>
      </c>
      <c r="D76" s="19">
        <f>SUM(D77:D79)</f>
        <v>100</v>
      </c>
      <c r="E76" s="19">
        <f>SUM(E77:E79)</f>
        <v>100.00000000000001</v>
      </c>
      <c r="F76" s="19">
        <f>SUM(F77:F79)</f>
        <v>100.00000000000001</v>
      </c>
      <c r="G76" s="19">
        <f>SUM(G77:G79)</f>
        <v>100.00000000000001</v>
      </c>
      <c r="H76" s="18">
        <f>SUM(H77:H79)</f>
        <v>99.999999999999986</v>
      </c>
      <c r="I76" s="19">
        <f>SUM(I77:I79)</f>
        <v>100</v>
      </c>
      <c r="J76" s="18">
        <f>SUM(J77:J79)</f>
        <v>100</v>
      </c>
      <c r="K76" s="16">
        <f>SUM(K77:K79)</f>
        <v>100</v>
      </c>
      <c r="L76" s="17">
        <f>SUM(L77:L79)</f>
        <v>100</v>
      </c>
      <c r="M76" s="17">
        <f>SUM(M77:M79)</f>
        <v>100</v>
      </c>
      <c r="N76" s="16">
        <f>SUM(N77:N79)</f>
        <v>100</v>
      </c>
      <c r="O76" s="15">
        <f>SUM(O77:O79)</f>
        <v>100</v>
      </c>
      <c r="P76" s="15">
        <f>SUM(P77:P79)</f>
        <v>100.00000000000001</v>
      </c>
      <c r="Q76" s="14">
        <f>SUM(Q77:Q79)</f>
        <v>100</v>
      </c>
    </row>
    <row r="77" spans="1:17" outlineLevel="1">
      <c r="A77" s="13" t="s">
        <v>3</v>
      </c>
      <c r="B77" s="10">
        <f>B39/B$9*100</f>
        <v>54.073722512260716</v>
      </c>
      <c r="C77" s="11">
        <f>C39/C$9*100</f>
        <v>47.137497961180884</v>
      </c>
      <c r="D77" s="11">
        <f>D39/D$9*100</f>
        <v>56.967213114754102</v>
      </c>
      <c r="E77" s="11">
        <f>E39/E$9*100</f>
        <v>41.035998574313886</v>
      </c>
      <c r="F77" s="11">
        <f>F39/F$9*100</f>
        <v>39.046728971962622</v>
      </c>
      <c r="G77" s="11">
        <f>G39/G$9*100</f>
        <v>51.488046836884052</v>
      </c>
      <c r="H77" s="12">
        <f>H39/H$9*100</f>
        <v>52.003358925143949</v>
      </c>
      <c r="I77" s="11">
        <f>I39/I$9*100</f>
        <v>51.428571428571423</v>
      </c>
      <c r="J77" s="12">
        <f>J39/J$9*100</f>
        <v>35.202903332233575</v>
      </c>
      <c r="K77" s="11">
        <f>K39/K$9*100</f>
        <v>37.111886827117395</v>
      </c>
      <c r="L77" s="12">
        <f>L39/L$9*100</f>
        <v>40.125996400102856</v>
      </c>
      <c r="M77" s="12">
        <f>M39/M$9*100</f>
        <v>56.963696369636963</v>
      </c>
      <c r="N77" s="11">
        <f>N39/N$9*100</f>
        <v>57.860262008733621</v>
      </c>
      <c r="O77" s="10">
        <f>O39/O$9*100</f>
        <v>37.539256054155906</v>
      </c>
      <c r="P77" s="10">
        <f>P39/P$9*100</f>
        <v>42.584489339912487</v>
      </c>
      <c r="Q77" s="9">
        <f>Q39/Q$9*100</f>
        <v>43.051616562677253</v>
      </c>
    </row>
    <row r="78" spans="1:17" outlineLevel="1">
      <c r="A78" s="13" t="s">
        <v>2</v>
      </c>
      <c r="B78" s="10">
        <f>B42/B$9*100</f>
        <v>33.38079417813637</v>
      </c>
      <c r="C78" s="11">
        <f>C42/C$9*100</f>
        <v>39.960854672973412</v>
      </c>
      <c r="D78" s="11">
        <f>D42/D$9*100</f>
        <v>30.543572044866263</v>
      </c>
      <c r="E78" s="11">
        <f>E42/E$9*100</f>
        <v>41.49934656053226</v>
      </c>
      <c r="F78" s="11">
        <f>F42/F$9*100</f>
        <v>35.719626168224302</v>
      </c>
      <c r="G78" s="11">
        <f>G42/G$9*100</f>
        <v>31.647422345096764</v>
      </c>
      <c r="H78" s="12">
        <f>H42/H$9*100</f>
        <v>23.524472168905955</v>
      </c>
      <c r="I78" s="11">
        <f>I42/I$9*100</f>
        <v>23.644544431946006</v>
      </c>
      <c r="J78" s="12">
        <f>J42/J$9*100</f>
        <v>36.027713625866042</v>
      </c>
      <c r="K78" s="11">
        <f>K42/K$9*100</f>
        <v>25.500643027742054</v>
      </c>
      <c r="L78" s="12">
        <f>L42/L$9*100</f>
        <v>25.40498842890203</v>
      </c>
      <c r="M78" s="12">
        <f>M42/M$9*100</f>
        <v>28.597359735973598</v>
      </c>
      <c r="N78" s="11">
        <f>N42/N$9*100</f>
        <v>29.073776143415309</v>
      </c>
      <c r="O78" s="10">
        <f>O42/O$9*100</f>
        <v>34.273152348384393</v>
      </c>
      <c r="P78" s="10">
        <f>P42/P$9*100</f>
        <v>32.529559631319245</v>
      </c>
      <c r="Q78" s="9">
        <f>Q42/Q$9*100</f>
        <v>33.163168840990735</v>
      </c>
    </row>
    <row r="79" spans="1:17" ht="24.75" outlineLevel="1" thickBot="1">
      <c r="A79" s="8" t="s">
        <v>1</v>
      </c>
      <c r="B79" s="5">
        <f>B45/B$9*100</f>
        <v>12.545483309602911</v>
      </c>
      <c r="C79" s="6">
        <f>C45/C$9*100</f>
        <v>12.901647365845703</v>
      </c>
      <c r="D79" s="6">
        <f>D45/D$9*100</f>
        <v>12.489214840379638</v>
      </c>
      <c r="E79" s="6">
        <f>E45/E$9*100</f>
        <v>17.464654865153857</v>
      </c>
      <c r="F79" s="6">
        <f>F45/F$9*100</f>
        <v>25.233644859813083</v>
      </c>
      <c r="G79" s="6">
        <f>G45/G$9*100</f>
        <v>16.86453081801919</v>
      </c>
      <c r="H79" s="7">
        <f>H45/H$9*100</f>
        <v>24.472168905950088</v>
      </c>
      <c r="I79" s="6">
        <f>I45/I$9*100</f>
        <v>24.926884139482564</v>
      </c>
      <c r="J79" s="7">
        <f>J45/J$9*100</f>
        <v>28.769383041900376</v>
      </c>
      <c r="K79" s="6">
        <f>K45/K$9*100</f>
        <v>37.387470145140547</v>
      </c>
      <c r="L79" s="7">
        <f>L45/L$9*100</f>
        <v>34.469015170995114</v>
      </c>
      <c r="M79" s="7">
        <f>M45/M$9*100</f>
        <v>14.438943894389439</v>
      </c>
      <c r="N79" s="6">
        <f>N45/N$9*100</f>
        <v>13.065961847851067</v>
      </c>
      <c r="O79" s="5">
        <f>O45/O$9*100</f>
        <v>28.187591597459701</v>
      </c>
      <c r="P79" s="5">
        <f>P45/P$9*100</f>
        <v>24.885951028768272</v>
      </c>
      <c r="Q79" s="4">
        <f>Q45/Q$9*100</f>
        <v>23.785214596332011</v>
      </c>
    </row>
    <row r="80" spans="1:17" ht="9" customHeight="1" thickBo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thickBot="1">
      <c r="A81" s="2" t="s">
        <v>0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9" customHeight="1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02.3.1.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Plamen</cp:lastModifiedBy>
  <dcterms:created xsi:type="dcterms:W3CDTF">2021-07-06T13:59:38Z</dcterms:created>
  <dcterms:modified xsi:type="dcterms:W3CDTF">2021-07-06T13:59:46Z</dcterms:modified>
</cp:coreProperties>
</file>